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2000" windowHeight="6285" activeTab="0"/>
  </bookViews>
  <sheets>
    <sheet name="942" sheetId="1" r:id="rId1"/>
  </sheets>
  <definedNames>
    <definedName name="_xlnm.Print_Titles" localSheetId="0">'942'!$A:$C</definedName>
  </definedNames>
  <calcPr fullCalcOnLoad="1"/>
</workbook>
</file>

<file path=xl/sharedStrings.xml><?xml version="1.0" encoding="utf-8"?>
<sst xmlns="http://schemas.openxmlformats.org/spreadsheetml/2006/main" count="100" uniqueCount="43">
  <si>
    <t>護理科</t>
  </si>
  <si>
    <t>資管科</t>
  </si>
  <si>
    <t>幼保科</t>
  </si>
  <si>
    <t>五專</t>
  </si>
  <si>
    <t>二專日</t>
  </si>
  <si>
    <t>二專夜</t>
  </si>
  <si>
    <t>一年級</t>
  </si>
  <si>
    <t>二年級</t>
  </si>
  <si>
    <t>三年級</t>
  </si>
  <si>
    <t>學費</t>
  </si>
  <si>
    <t>雜費</t>
  </si>
  <si>
    <t>電腦實習費</t>
  </si>
  <si>
    <t>退撫基金</t>
  </si>
  <si>
    <t>平安保險</t>
  </si>
  <si>
    <t>住宿費</t>
  </si>
  <si>
    <t>合計</t>
  </si>
  <si>
    <t>二專日</t>
  </si>
  <si>
    <t>五專</t>
  </si>
  <si>
    <t>四年級</t>
  </si>
  <si>
    <t>五年級</t>
  </si>
  <si>
    <t>在職班</t>
  </si>
  <si>
    <t>在職專班</t>
  </si>
  <si>
    <t>二年級</t>
  </si>
  <si>
    <t>三年級</t>
  </si>
  <si>
    <t xml:space="preserve"> 學雜費</t>
  </si>
  <si>
    <t xml:space="preserve"> </t>
  </si>
  <si>
    <t>可助貨金額</t>
  </si>
  <si>
    <t>企管科</t>
  </si>
  <si>
    <t>國貿科</t>
  </si>
  <si>
    <t>應用外語科</t>
  </si>
  <si>
    <t>視傳科</t>
  </si>
  <si>
    <t>三年級</t>
  </si>
  <si>
    <t>在職班</t>
  </si>
  <si>
    <t>四年級</t>
  </si>
  <si>
    <t>四年級</t>
  </si>
  <si>
    <t>五年級</t>
  </si>
  <si>
    <t>夜間部</t>
  </si>
  <si>
    <t>二年級</t>
  </si>
  <si>
    <t>三年級</t>
  </si>
  <si>
    <r>
      <t>學分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時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>數</t>
    </r>
  </si>
  <si>
    <t>學生人數</t>
  </si>
  <si>
    <t>網路實習費</t>
  </si>
  <si>
    <t>四年級(忠仁實習)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</si>
</sst>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_-* #,##0.000000_-;\-* #,##0.000000_-;_-* &quot;-&quot;??_-;_-@_-"/>
    <numFmt numFmtId="184" formatCode="_-* #,##0.0000000_-;\-* #,##0.0000000_-;_-* &quot;-&quot;??_-;_-@_-"/>
    <numFmt numFmtId="185" formatCode="#,##0.0_);[Red]\(#,##0.0\)"/>
  </numFmts>
  <fonts count="8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14"/>
      <name val="Times New Roman"/>
      <family val="1"/>
    </font>
    <font>
      <sz val="11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176" fontId="0" fillId="0" borderId="1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3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3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4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176" fontId="3" fillId="2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Border="1" applyAlignment="1" quotePrefix="1">
      <alignment horizontal="center" vertical="center"/>
    </xf>
    <xf numFmtId="176" fontId="3" fillId="0" borderId="8" xfId="0" applyNumberFormat="1" applyFont="1" applyBorder="1" applyAlignment="1" quotePrefix="1">
      <alignment horizontal="center" vertical="center"/>
    </xf>
    <xf numFmtId="176" fontId="3" fillId="2" borderId="6" xfId="0" applyNumberFormat="1" applyFont="1" applyFill="1" applyBorder="1" applyAlignment="1" quotePrefix="1">
      <alignment horizontal="center" vertical="center"/>
    </xf>
    <xf numFmtId="176" fontId="3" fillId="3" borderId="8" xfId="0" applyNumberFormat="1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2" borderId="6" xfId="0" applyNumberFormat="1" applyFont="1" applyFill="1" applyBorder="1" applyAlignment="1">
      <alignment vertical="center"/>
    </xf>
    <xf numFmtId="176" fontId="0" fillId="3" borderId="7" xfId="0" applyNumberFormat="1" applyFont="1" applyFill="1" applyBorder="1" applyAlignment="1">
      <alignment vertical="center"/>
    </xf>
    <xf numFmtId="176" fontId="0" fillId="3" borderId="8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0" fillId="2" borderId="6" xfId="0" applyNumberFormat="1" applyFont="1" applyFill="1" applyBorder="1" applyAlignment="1">
      <alignment vertical="center"/>
    </xf>
    <xf numFmtId="176" fontId="0" fillId="3" borderId="7" xfId="0" applyNumberFormat="1" applyFont="1" applyFill="1" applyBorder="1" applyAlignment="1">
      <alignment vertical="center"/>
    </xf>
    <xf numFmtId="176" fontId="0" fillId="3" borderId="8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/>
    </xf>
    <xf numFmtId="176" fontId="0" fillId="3" borderId="0" xfId="0" applyNumberFormat="1" applyFont="1" applyFill="1" applyAlignment="1">
      <alignment/>
    </xf>
    <xf numFmtId="0" fontId="0" fillId="0" borderId="0" xfId="0" applyFont="1" applyAlignment="1">
      <alignment/>
    </xf>
    <xf numFmtId="176" fontId="3" fillId="3" borderId="8" xfId="0" applyNumberFormat="1" applyFont="1" applyFill="1" applyBorder="1" applyAlignment="1" quotePrefix="1">
      <alignment horizontal="center" vertical="center"/>
    </xf>
    <xf numFmtId="176" fontId="0" fillId="2" borderId="8" xfId="0" applyNumberFormat="1" applyFont="1" applyFill="1" applyBorder="1" applyAlignment="1">
      <alignment vertical="center"/>
    </xf>
    <xf numFmtId="176" fontId="0" fillId="2" borderId="8" xfId="0" applyNumberFormat="1" applyFont="1" applyFill="1" applyBorder="1" applyAlignment="1">
      <alignment vertical="center"/>
    </xf>
    <xf numFmtId="176" fontId="3" fillId="3" borderId="7" xfId="0" applyNumberFormat="1" applyFont="1" applyFill="1" applyBorder="1" applyAlignment="1" quotePrefix="1">
      <alignment horizontal="center" vertical="center"/>
    </xf>
    <xf numFmtId="176" fontId="0" fillId="3" borderId="8" xfId="0" applyNumberFormat="1" applyFont="1" applyFill="1" applyBorder="1" applyAlignment="1">
      <alignment vertical="center"/>
    </xf>
    <xf numFmtId="176" fontId="0" fillId="2" borderId="6" xfId="0" applyNumberFormat="1" applyFont="1" applyFill="1" applyBorder="1" applyAlignment="1">
      <alignment vertical="center"/>
    </xf>
    <xf numFmtId="176" fontId="0" fillId="3" borderId="7" xfId="0" applyNumberFormat="1" applyFont="1" applyFill="1" applyBorder="1" applyAlignment="1">
      <alignment vertical="center"/>
    </xf>
    <xf numFmtId="176" fontId="0" fillId="0" borderId="8" xfId="0" applyNumberFormat="1" applyFont="1" applyBorder="1" applyAlignment="1">
      <alignment horizontal="centerContinuous"/>
    </xf>
    <xf numFmtId="176" fontId="3" fillId="2" borderId="8" xfId="0" applyNumberFormat="1" applyFont="1" applyFill="1" applyBorder="1" applyAlignment="1">
      <alignment horizontal="center"/>
    </xf>
    <xf numFmtId="176" fontId="3" fillId="3" borderId="8" xfId="0" applyNumberFormat="1" applyFont="1" applyFill="1" applyBorder="1" applyAlignment="1">
      <alignment horizontal="center"/>
    </xf>
    <xf numFmtId="176" fontId="3" fillId="0" borderId="8" xfId="0" applyNumberFormat="1" applyFont="1" applyBorder="1" applyAlignment="1" quotePrefix="1">
      <alignment horizontal="center"/>
    </xf>
    <xf numFmtId="176" fontId="3" fillId="3" borderId="8" xfId="0" applyNumberFormat="1" applyFont="1" applyFill="1" applyBorder="1" applyAlignment="1" quotePrefix="1">
      <alignment horizontal="center"/>
    </xf>
    <xf numFmtId="176" fontId="3" fillId="2" borderId="8" xfId="0" applyNumberFormat="1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 quotePrefix="1">
      <alignment horizontal="center"/>
    </xf>
    <xf numFmtId="176" fontId="0" fillId="0" borderId="7" xfId="0" applyNumberFormat="1" applyFont="1" applyBorder="1" applyAlignment="1">
      <alignment horizontal="centerContinuous"/>
    </xf>
    <xf numFmtId="176" fontId="3" fillId="3" borderId="7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 quotePrefix="1">
      <alignment horizontal="center"/>
    </xf>
    <xf numFmtId="176" fontId="2" fillId="0" borderId="10" xfId="0" applyNumberFormat="1" applyFont="1" applyBorder="1" applyAlignment="1">
      <alignment horizontal="centerContinuous" vertical="center"/>
    </xf>
    <xf numFmtId="176" fontId="2" fillId="0" borderId="11" xfId="0" applyNumberFormat="1" applyFont="1" applyBorder="1" applyAlignment="1">
      <alignment horizontal="centerContinuous" vertical="center"/>
    </xf>
    <xf numFmtId="176" fontId="3" fillId="0" borderId="12" xfId="0" applyNumberFormat="1" applyFont="1" applyBorder="1" applyAlignment="1">
      <alignment horizontal="centerContinuous"/>
    </xf>
    <xf numFmtId="176" fontId="3" fillId="0" borderId="13" xfId="0" applyNumberFormat="1" applyFont="1" applyBorder="1" applyAlignment="1">
      <alignment horizontal="centerContinuous"/>
    </xf>
    <xf numFmtId="176" fontId="0" fillId="0" borderId="13" xfId="0" applyNumberFormat="1" applyFont="1" applyBorder="1" applyAlignment="1">
      <alignment horizontal="centerContinuous"/>
    </xf>
    <xf numFmtId="176" fontId="0" fillId="0" borderId="14" xfId="0" applyNumberFormat="1" applyFont="1" applyBorder="1" applyAlignment="1">
      <alignment horizontal="centerContinuous"/>
    </xf>
    <xf numFmtId="176" fontId="2" fillId="0" borderId="15" xfId="0" applyNumberFormat="1" applyFont="1" applyBorder="1" applyAlignment="1">
      <alignment horizontal="centerContinuous" vertical="center"/>
    </xf>
    <xf numFmtId="176" fontId="3" fillId="2" borderId="6" xfId="0" applyNumberFormat="1" applyFont="1" applyFill="1" applyBorder="1" applyAlignment="1">
      <alignment horizontal="center"/>
    </xf>
    <xf numFmtId="176" fontId="0" fillId="0" borderId="6" xfId="0" applyNumberFormat="1" applyFont="1" applyBorder="1" applyAlignment="1">
      <alignment horizontal="centerContinuous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176" fontId="0" fillId="0" borderId="1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3" fillId="3" borderId="19" xfId="0" applyNumberFormat="1" applyFont="1" applyFill="1" applyBorder="1" applyAlignment="1" quotePrefix="1">
      <alignment horizontal="center" vertical="center"/>
    </xf>
    <xf numFmtId="176" fontId="0" fillId="3" borderId="19" xfId="0" applyNumberFormat="1" applyFont="1" applyFill="1" applyBorder="1" applyAlignment="1">
      <alignment vertical="center"/>
    </xf>
    <xf numFmtId="176" fontId="0" fillId="3" borderId="19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 quotePrefix="1">
      <alignment horizontal="center"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3" borderId="19" xfId="0" applyNumberFormat="1" applyFont="1" applyFill="1" applyBorder="1" applyAlignment="1">
      <alignment vertical="center"/>
    </xf>
    <xf numFmtId="176" fontId="0" fillId="2" borderId="20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 quotePrefix="1">
      <alignment horizontal="center"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2" borderId="6" xfId="0" applyNumberFormat="1" applyFont="1" applyFill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2" borderId="8" xfId="0" applyNumberFormat="1" applyFont="1" applyFill="1" applyBorder="1" applyAlignment="1">
      <alignment vertical="center"/>
    </xf>
    <xf numFmtId="176" fontId="0" fillId="3" borderId="7" xfId="0" applyNumberFormat="1" applyFont="1" applyFill="1" applyBorder="1" applyAlignment="1">
      <alignment vertical="center"/>
    </xf>
    <xf numFmtId="176" fontId="0" fillId="3" borderId="8" xfId="0" applyNumberFormat="1" applyFont="1" applyFill="1" applyBorder="1" applyAlignment="1">
      <alignment vertical="center"/>
    </xf>
    <xf numFmtId="176" fontId="0" fillId="3" borderId="19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2" borderId="22" xfId="0" applyNumberFormat="1" applyFont="1" applyFill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2" borderId="23" xfId="0" applyNumberFormat="1" applyFont="1" applyFill="1" applyBorder="1" applyAlignment="1">
      <alignment vertical="center"/>
    </xf>
    <xf numFmtId="177" fontId="0" fillId="3" borderId="24" xfId="0" applyNumberFormat="1" applyFont="1" applyFill="1" applyBorder="1" applyAlignment="1">
      <alignment vertical="center"/>
    </xf>
    <xf numFmtId="177" fontId="0" fillId="3" borderId="23" xfId="0" applyNumberFormat="1" applyFont="1" applyFill="1" applyBorder="1" applyAlignment="1">
      <alignment vertical="center"/>
    </xf>
    <xf numFmtId="177" fontId="0" fillId="3" borderId="25" xfId="0" applyNumberFormat="1" applyFont="1" applyFill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6" fontId="0" fillId="0" borderId="3" xfId="0" applyNumberFormat="1" applyFont="1" applyBorder="1" applyAlignment="1">
      <alignment horizontal="center" vertical="center" textRotation="255"/>
    </xf>
    <xf numFmtId="176" fontId="0" fillId="0" borderId="17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9" fontId="7" fillId="2" borderId="6" xfId="15" applyNumberFormat="1" applyFont="1" applyFill="1" applyBorder="1" applyAlignment="1">
      <alignment horizontal="left" vertical="center" indent="1"/>
    </xf>
    <xf numFmtId="179" fontId="7" fillId="3" borderId="8" xfId="15" applyNumberFormat="1" applyFont="1" applyFill="1" applyBorder="1" applyAlignment="1">
      <alignment horizontal="left" vertical="center" indent="1"/>
    </xf>
    <xf numFmtId="179" fontId="7" fillId="3" borderId="7" xfId="15" applyNumberFormat="1" applyFont="1" applyFill="1" applyBorder="1" applyAlignment="1">
      <alignment horizontal="left" vertical="center" indent="1"/>
    </xf>
    <xf numFmtId="176" fontId="4" fillId="0" borderId="27" xfId="0" applyNumberFormat="1" applyFont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 wrapText="1"/>
    </xf>
    <xf numFmtId="176" fontId="3" fillId="3" borderId="7" xfId="0" applyNumberFormat="1" applyFont="1" applyFill="1" applyBorder="1" applyAlignment="1">
      <alignment horizontal="center" vertical="center" wrapText="1"/>
    </xf>
    <xf numFmtId="176" fontId="3" fillId="0" borderId="28" xfId="0" applyNumberFormat="1" applyFont="1" applyFill="1" applyBorder="1" applyAlignment="1">
      <alignment horizontal="center" vertical="center" wrapText="1"/>
    </xf>
    <xf numFmtId="176" fontId="3" fillId="0" borderId="29" xfId="0" applyNumberFormat="1" applyFont="1" applyFill="1" applyBorder="1" applyAlignment="1">
      <alignment horizontal="center" vertical="center" wrapText="1"/>
    </xf>
    <xf numFmtId="176" fontId="4" fillId="0" borderId="30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 wrapText="1"/>
    </xf>
    <xf numFmtId="176" fontId="0" fillId="0" borderId="36" xfId="0" applyNumberFormat="1" applyFont="1" applyBorder="1" applyAlignment="1">
      <alignment horizontal="center" vertical="center" textRotation="255"/>
    </xf>
    <xf numFmtId="176" fontId="0" fillId="0" borderId="37" xfId="0" applyNumberFormat="1" applyFont="1" applyBorder="1" applyAlignment="1">
      <alignment horizontal="center" vertical="center" textRotation="255"/>
    </xf>
    <xf numFmtId="176" fontId="4" fillId="0" borderId="38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176" fontId="3" fillId="3" borderId="8" xfId="0" applyNumberFormat="1" applyFont="1" applyFill="1" applyBorder="1" applyAlignment="1">
      <alignment horizontal="center" vertical="center" wrapText="1"/>
    </xf>
    <xf numFmtId="176" fontId="3" fillId="3" borderId="19" xfId="0" applyNumberFormat="1" applyFont="1" applyFill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/>
    </xf>
    <xf numFmtId="176" fontId="3" fillId="0" borderId="7" xfId="0" applyNumberFormat="1" applyFont="1" applyBorder="1" applyAlignment="1">
      <alignment horizontal="center"/>
    </xf>
    <xf numFmtId="176" fontId="3" fillId="0" borderId="7" xfId="0" applyNumberFormat="1" applyFont="1" applyBorder="1" applyAlignment="1" quotePrefix="1">
      <alignment horizontal="center" vertical="center"/>
    </xf>
    <xf numFmtId="176" fontId="3" fillId="0" borderId="6" xfId="0" applyNumberFormat="1" applyFont="1" applyBorder="1" applyAlignment="1">
      <alignment horizontal="center"/>
    </xf>
    <xf numFmtId="176" fontId="3" fillId="0" borderId="8" xfId="0" applyNumberFormat="1" applyFont="1" applyBorder="1" applyAlignment="1" quotePrefix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176" fontId="3" fillId="0" borderId="8" xfId="0" applyNumberFormat="1" applyFont="1" applyBorder="1" applyAlignment="1" quotePrefix="1">
      <alignment horizontal="center" vertical="center" wrapText="1"/>
    </xf>
    <xf numFmtId="176" fontId="3" fillId="0" borderId="21" xfId="0" applyNumberFormat="1" applyFont="1" applyBorder="1" applyAlignment="1" quotePrefix="1">
      <alignment horizontal="center" vertical="center"/>
    </xf>
    <xf numFmtId="176" fontId="3" fillId="0" borderId="7" xfId="0" applyNumberFormat="1" applyFont="1" applyBorder="1" applyAlignment="1" quotePrefix="1">
      <alignment horizontal="center" vertical="center" wrapText="1"/>
    </xf>
    <xf numFmtId="176" fontId="3" fillId="0" borderId="13" xfId="0" applyNumberFormat="1" applyFont="1" applyBorder="1" applyAlignment="1">
      <alignment horizontal="center"/>
    </xf>
    <xf numFmtId="176" fontId="3" fillId="0" borderId="43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44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5"/>
  <sheetViews>
    <sheetView tabSelected="1" zoomScale="75" zoomScaleNormal="75" workbookViewId="0" topLeftCell="A1">
      <pane xSplit="3" ySplit="4" topLeftCell="Z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2" sqref="C12"/>
    </sheetView>
  </sheetViews>
  <sheetFormatPr defaultColWidth="9.00390625" defaultRowHeight="16.5"/>
  <cols>
    <col min="1" max="1" width="6.25390625" style="29" customWidth="1"/>
    <col min="2" max="2" width="10.50390625" style="29" customWidth="1"/>
    <col min="3" max="3" width="14.50390625" style="29" customWidth="1"/>
    <col min="4" max="16" width="9.50390625" style="29" customWidth="1"/>
    <col min="17" max="17" width="10.25390625" style="29" customWidth="1"/>
    <col min="18" max="18" width="9.75390625" style="29" customWidth="1"/>
    <col min="19" max="29" width="9.625" style="29" customWidth="1"/>
    <col min="30" max="38" width="8.625" style="29" customWidth="1"/>
    <col min="39" max="42" width="8.625" style="30" customWidth="1"/>
    <col min="43" max="44" width="8.625" style="29" customWidth="1"/>
    <col min="45" max="45" width="7.625" style="29" customWidth="1"/>
    <col min="46" max="49" width="7.625" style="30" customWidth="1"/>
    <col min="50" max="50" width="7.625" style="29" customWidth="1"/>
    <col min="51" max="51" width="7.625" style="30" customWidth="1"/>
    <col min="52" max="52" width="7.625" style="29" customWidth="1"/>
    <col min="53" max="56" width="7.625" style="30" customWidth="1"/>
    <col min="57" max="57" width="7.625" style="29" customWidth="1"/>
    <col min="58" max="58" width="7.625" style="30" customWidth="1"/>
    <col min="59" max="61" width="7.625" style="29" customWidth="1"/>
    <col min="62" max="62" width="9.00390625" style="31" customWidth="1"/>
    <col min="63" max="16384" width="9.00390625" style="29" customWidth="1"/>
  </cols>
  <sheetData>
    <row r="1" spans="1:61" s="3" customFormat="1" ht="39.75" customHeight="1" thickBot="1">
      <c r="A1" s="1"/>
      <c r="B1" s="2"/>
      <c r="C1" s="58"/>
      <c r="D1" s="49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5"/>
      <c r="Q1" s="146" t="s">
        <v>1</v>
      </c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8"/>
      <c r="AD1" s="146" t="s">
        <v>2</v>
      </c>
      <c r="AE1" s="147"/>
      <c r="AF1" s="147"/>
      <c r="AG1" s="147"/>
      <c r="AH1" s="147"/>
      <c r="AI1" s="147"/>
      <c r="AJ1" s="147"/>
      <c r="AK1" s="148"/>
      <c r="AL1" s="146" t="s">
        <v>27</v>
      </c>
      <c r="AM1" s="147"/>
      <c r="AN1" s="147"/>
      <c r="AO1" s="147"/>
      <c r="AP1" s="147"/>
      <c r="AQ1" s="147"/>
      <c r="AR1" s="148"/>
      <c r="AS1" s="141" t="s">
        <v>28</v>
      </c>
      <c r="AT1" s="142"/>
      <c r="AU1" s="142"/>
      <c r="AV1" s="142"/>
      <c r="AW1" s="142"/>
      <c r="AX1" s="142"/>
      <c r="AY1" s="144"/>
      <c r="AZ1" s="141" t="s">
        <v>29</v>
      </c>
      <c r="BA1" s="142"/>
      <c r="BB1" s="143"/>
      <c r="BC1" s="143"/>
      <c r="BD1" s="144"/>
      <c r="BE1" s="141" t="s">
        <v>30</v>
      </c>
      <c r="BF1" s="142"/>
      <c r="BG1" s="143"/>
      <c r="BH1" s="143"/>
      <c r="BI1" s="144"/>
    </row>
    <row r="2" spans="1:62" s="7" customFormat="1" ht="39.75" customHeight="1">
      <c r="A2" s="4"/>
      <c r="B2" s="5"/>
      <c r="C2" s="59"/>
      <c r="D2" s="51" t="s">
        <v>3</v>
      </c>
      <c r="E2" s="52"/>
      <c r="F2" s="53"/>
      <c r="G2" s="53"/>
      <c r="H2" s="53"/>
      <c r="I2" s="54"/>
      <c r="J2" s="131" t="s">
        <v>4</v>
      </c>
      <c r="K2" s="132"/>
      <c r="L2" s="139"/>
      <c r="M2" s="139"/>
      <c r="N2" s="139"/>
      <c r="O2" s="139"/>
      <c r="P2" s="132"/>
      <c r="Q2" s="131" t="s">
        <v>3</v>
      </c>
      <c r="R2" s="139"/>
      <c r="S2" s="139"/>
      <c r="T2" s="139"/>
      <c r="U2" s="132"/>
      <c r="V2" s="131" t="s">
        <v>4</v>
      </c>
      <c r="W2" s="132"/>
      <c r="X2" s="131" t="s">
        <v>5</v>
      </c>
      <c r="Y2" s="139"/>
      <c r="Z2" s="139"/>
      <c r="AA2" s="139"/>
      <c r="AB2" s="139"/>
      <c r="AC2" s="132"/>
      <c r="AD2" s="131" t="s">
        <v>16</v>
      </c>
      <c r="AE2" s="145"/>
      <c r="AF2" s="131" t="s">
        <v>5</v>
      </c>
      <c r="AG2" s="139"/>
      <c r="AH2" s="139"/>
      <c r="AI2" s="139"/>
      <c r="AJ2" s="139"/>
      <c r="AK2" s="132"/>
      <c r="AL2" s="131" t="s">
        <v>17</v>
      </c>
      <c r="AM2" s="139"/>
      <c r="AN2" s="140"/>
      <c r="AO2" s="140"/>
      <c r="AP2" s="132"/>
      <c r="AQ2" s="131" t="s">
        <v>4</v>
      </c>
      <c r="AR2" s="132"/>
      <c r="AS2" s="131" t="s">
        <v>17</v>
      </c>
      <c r="AT2" s="139"/>
      <c r="AU2" s="140"/>
      <c r="AV2" s="140"/>
      <c r="AW2" s="132"/>
      <c r="AX2" s="131" t="s">
        <v>16</v>
      </c>
      <c r="AY2" s="132"/>
      <c r="AZ2" s="131" t="s">
        <v>17</v>
      </c>
      <c r="BA2" s="139"/>
      <c r="BB2" s="140"/>
      <c r="BC2" s="140"/>
      <c r="BD2" s="132"/>
      <c r="BE2" s="131" t="s">
        <v>16</v>
      </c>
      <c r="BF2" s="132"/>
      <c r="BG2" s="133" t="s">
        <v>32</v>
      </c>
      <c r="BH2" s="134"/>
      <c r="BI2" s="135"/>
      <c r="BJ2" s="6"/>
    </row>
    <row r="3" spans="1:62" s="7" customFormat="1" ht="39.75" customHeight="1">
      <c r="A3" s="8"/>
      <c r="B3" s="9"/>
      <c r="C3" s="60"/>
      <c r="D3" s="104" t="s">
        <v>6</v>
      </c>
      <c r="E3" s="128" t="s">
        <v>7</v>
      </c>
      <c r="F3" s="128" t="s">
        <v>8</v>
      </c>
      <c r="G3" s="136" t="s">
        <v>33</v>
      </c>
      <c r="H3" s="137" t="s">
        <v>19</v>
      </c>
      <c r="I3" s="138" t="s">
        <v>42</v>
      </c>
      <c r="J3" s="104" t="s">
        <v>6</v>
      </c>
      <c r="K3" s="126" t="s">
        <v>7</v>
      </c>
      <c r="L3" s="124" t="s">
        <v>36</v>
      </c>
      <c r="M3" s="124"/>
      <c r="N3" s="124" t="s">
        <v>21</v>
      </c>
      <c r="O3" s="124"/>
      <c r="P3" s="125"/>
      <c r="Q3" s="104" t="s">
        <v>6</v>
      </c>
      <c r="R3" s="128" t="s">
        <v>7</v>
      </c>
      <c r="S3" s="128" t="s">
        <v>8</v>
      </c>
      <c r="T3" s="129" t="s">
        <v>18</v>
      </c>
      <c r="U3" s="130" t="s">
        <v>19</v>
      </c>
      <c r="V3" s="104" t="s">
        <v>6</v>
      </c>
      <c r="W3" s="105" t="s">
        <v>22</v>
      </c>
      <c r="X3" s="57" t="s">
        <v>20</v>
      </c>
      <c r="Y3" s="39"/>
      <c r="Z3" s="39"/>
      <c r="AA3" s="39" t="s">
        <v>21</v>
      </c>
      <c r="AB3" s="39"/>
      <c r="AC3" s="46"/>
      <c r="AD3" s="104" t="s">
        <v>6</v>
      </c>
      <c r="AE3" s="126" t="s">
        <v>7</v>
      </c>
      <c r="AF3" s="127" t="s">
        <v>20</v>
      </c>
      <c r="AG3" s="124"/>
      <c r="AH3" s="124"/>
      <c r="AI3" s="124" t="s">
        <v>21</v>
      </c>
      <c r="AJ3" s="124"/>
      <c r="AK3" s="125"/>
      <c r="AL3" s="104" t="s">
        <v>6</v>
      </c>
      <c r="AM3" s="122" t="s">
        <v>22</v>
      </c>
      <c r="AN3" s="122" t="s">
        <v>31</v>
      </c>
      <c r="AO3" s="122" t="s">
        <v>34</v>
      </c>
      <c r="AP3" s="123" t="s">
        <v>35</v>
      </c>
      <c r="AQ3" s="104" t="s">
        <v>6</v>
      </c>
      <c r="AR3" s="105" t="s">
        <v>22</v>
      </c>
      <c r="AS3" s="104" t="s">
        <v>6</v>
      </c>
      <c r="AT3" s="122" t="s">
        <v>22</v>
      </c>
      <c r="AU3" s="122" t="s">
        <v>31</v>
      </c>
      <c r="AV3" s="122" t="s">
        <v>34</v>
      </c>
      <c r="AW3" s="123" t="s">
        <v>35</v>
      </c>
      <c r="AX3" s="104" t="s">
        <v>6</v>
      </c>
      <c r="AY3" s="105" t="s">
        <v>22</v>
      </c>
      <c r="AZ3" s="104" t="s">
        <v>6</v>
      </c>
      <c r="BA3" s="122" t="s">
        <v>22</v>
      </c>
      <c r="BB3" s="122" t="s">
        <v>31</v>
      </c>
      <c r="BC3" s="122" t="s">
        <v>34</v>
      </c>
      <c r="BD3" s="123" t="s">
        <v>35</v>
      </c>
      <c r="BE3" s="104" t="s">
        <v>6</v>
      </c>
      <c r="BF3" s="105" t="s">
        <v>22</v>
      </c>
      <c r="BG3" s="104" t="s">
        <v>6</v>
      </c>
      <c r="BH3" s="106" t="s">
        <v>37</v>
      </c>
      <c r="BI3" s="117" t="s">
        <v>38</v>
      </c>
      <c r="BJ3" s="6"/>
    </row>
    <row r="4" spans="1:62" s="7" customFormat="1" ht="39.75" customHeight="1">
      <c r="A4" s="10"/>
      <c r="B4" s="11"/>
      <c r="C4" s="61"/>
      <c r="D4" s="104"/>
      <c r="E4" s="128"/>
      <c r="F4" s="128"/>
      <c r="G4" s="136"/>
      <c r="H4" s="137"/>
      <c r="I4" s="138"/>
      <c r="J4" s="104"/>
      <c r="K4" s="126"/>
      <c r="L4" s="42" t="s">
        <v>7</v>
      </c>
      <c r="M4" s="42" t="s">
        <v>8</v>
      </c>
      <c r="N4" s="40" t="s">
        <v>6</v>
      </c>
      <c r="O4" s="42" t="s">
        <v>7</v>
      </c>
      <c r="P4" s="48" t="s">
        <v>8</v>
      </c>
      <c r="Q4" s="104"/>
      <c r="R4" s="128"/>
      <c r="S4" s="128"/>
      <c r="T4" s="128"/>
      <c r="U4" s="126"/>
      <c r="V4" s="104"/>
      <c r="W4" s="105"/>
      <c r="X4" s="56" t="s">
        <v>6</v>
      </c>
      <c r="Y4" s="43" t="s">
        <v>7</v>
      </c>
      <c r="Z4" s="41" t="s">
        <v>23</v>
      </c>
      <c r="AA4" s="40" t="s">
        <v>6</v>
      </c>
      <c r="AB4" s="43" t="s">
        <v>7</v>
      </c>
      <c r="AC4" s="47" t="s">
        <v>23</v>
      </c>
      <c r="AD4" s="104"/>
      <c r="AE4" s="126"/>
      <c r="AF4" s="56" t="s">
        <v>6</v>
      </c>
      <c r="AG4" s="42" t="s">
        <v>7</v>
      </c>
      <c r="AH4" s="43" t="s">
        <v>23</v>
      </c>
      <c r="AI4" s="40" t="s">
        <v>6</v>
      </c>
      <c r="AJ4" s="42" t="s">
        <v>7</v>
      </c>
      <c r="AK4" s="45" t="s">
        <v>23</v>
      </c>
      <c r="AL4" s="104"/>
      <c r="AM4" s="122"/>
      <c r="AN4" s="122"/>
      <c r="AO4" s="122"/>
      <c r="AP4" s="123"/>
      <c r="AQ4" s="104"/>
      <c r="AR4" s="105"/>
      <c r="AS4" s="104"/>
      <c r="AT4" s="122"/>
      <c r="AU4" s="122"/>
      <c r="AV4" s="122"/>
      <c r="AW4" s="123"/>
      <c r="AX4" s="104"/>
      <c r="AY4" s="105"/>
      <c r="AZ4" s="104"/>
      <c r="BA4" s="122"/>
      <c r="BB4" s="122"/>
      <c r="BC4" s="122"/>
      <c r="BD4" s="123"/>
      <c r="BE4" s="104"/>
      <c r="BF4" s="105"/>
      <c r="BG4" s="104"/>
      <c r="BH4" s="107"/>
      <c r="BI4" s="117"/>
      <c r="BJ4" s="6"/>
    </row>
    <row r="5" spans="1:61" s="77" customFormat="1" ht="39.75" customHeight="1">
      <c r="A5" s="114" t="s">
        <v>39</v>
      </c>
      <c r="B5" s="115"/>
      <c r="C5" s="116"/>
      <c r="D5" s="12"/>
      <c r="E5" s="14"/>
      <c r="F5" s="14"/>
      <c r="G5" s="14"/>
      <c r="H5" s="14"/>
      <c r="I5" s="13"/>
      <c r="J5" s="12"/>
      <c r="K5" s="13"/>
      <c r="L5" s="14">
        <v>19</v>
      </c>
      <c r="M5" s="14">
        <v>12</v>
      </c>
      <c r="N5" s="44">
        <v>24</v>
      </c>
      <c r="O5" s="14">
        <v>19</v>
      </c>
      <c r="P5" s="13">
        <v>14</v>
      </c>
      <c r="Q5" s="12"/>
      <c r="R5" s="14"/>
      <c r="S5" s="14"/>
      <c r="T5" s="14"/>
      <c r="U5" s="13"/>
      <c r="V5" s="15"/>
      <c r="W5" s="35"/>
      <c r="X5" s="12">
        <v>22</v>
      </c>
      <c r="Y5" s="16">
        <v>19</v>
      </c>
      <c r="Z5" s="16">
        <v>12</v>
      </c>
      <c r="AA5" s="44">
        <v>20</v>
      </c>
      <c r="AB5" s="16">
        <v>22</v>
      </c>
      <c r="AC5" s="17">
        <v>12</v>
      </c>
      <c r="AD5" s="12"/>
      <c r="AE5" s="13"/>
      <c r="AF5" s="12">
        <v>23</v>
      </c>
      <c r="AG5" s="14">
        <v>16</v>
      </c>
      <c r="AH5" s="32">
        <v>16</v>
      </c>
      <c r="AI5" s="44">
        <v>20</v>
      </c>
      <c r="AJ5" s="14">
        <v>18</v>
      </c>
      <c r="AK5" s="35">
        <v>12</v>
      </c>
      <c r="AL5" s="15"/>
      <c r="AM5" s="32"/>
      <c r="AN5" s="32"/>
      <c r="AO5" s="32"/>
      <c r="AP5" s="64"/>
      <c r="AQ5" s="15"/>
      <c r="AR5" s="63"/>
      <c r="AS5" s="15"/>
      <c r="AT5" s="32"/>
      <c r="AU5" s="32"/>
      <c r="AV5" s="32"/>
      <c r="AW5" s="64"/>
      <c r="AX5" s="15"/>
      <c r="AY5" s="35"/>
      <c r="AZ5" s="15"/>
      <c r="BA5" s="32"/>
      <c r="BB5" s="32"/>
      <c r="BC5" s="32"/>
      <c r="BD5" s="64"/>
      <c r="BE5" s="15"/>
      <c r="BF5" s="35"/>
      <c r="BG5" s="15">
        <v>29</v>
      </c>
      <c r="BH5" s="75">
        <v>23</v>
      </c>
      <c r="BI5" s="67">
        <v>10</v>
      </c>
    </row>
    <row r="6" spans="1:61" s="18" customFormat="1" ht="39.75" customHeight="1">
      <c r="A6" s="118" t="s">
        <v>24</v>
      </c>
      <c r="B6" s="19" t="s">
        <v>9</v>
      </c>
      <c r="C6" s="62"/>
      <c r="D6" s="22">
        <v>19950</v>
      </c>
      <c r="E6" s="20">
        <v>19950</v>
      </c>
      <c r="F6" s="20">
        <v>19950</v>
      </c>
      <c r="G6" s="20">
        <v>26880</v>
      </c>
      <c r="H6" s="20">
        <v>26880</v>
      </c>
      <c r="I6" s="21">
        <v>26880</v>
      </c>
      <c r="J6" s="22">
        <v>26880</v>
      </c>
      <c r="K6" s="21">
        <v>26880</v>
      </c>
      <c r="L6" s="24">
        <f>930*L5</f>
        <v>17670</v>
      </c>
      <c r="M6" s="24">
        <f>930*M5</f>
        <v>11160</v>
      </c>
      <c r="N6" s="33">
        <f>930*N5</f>
        <v>22320</v>
      </c>
      <c r="O6" s="24">
        <f>930*O5</f>
        <v>17670</v>
      </c>
      <c r="P6" s="23">
        <f>930*P5</f>
        <v>13020</v>
      </c>
      <c r="Q6" s="22">
        <v>19740</v>
      </c>
      <c r="R6" s="20">
        <v>19740</v>
      </c>
      <c r="S6" s="20">
        <v>19740</v>
      </c>
      <c r="T6" s="20">
        <v>25900</v>
      </c>
      <c r="U6" s="21">
        <v>25900</v>
      </c>
      <c r="V6" s="22">
        <v>25900</v>
      </c>
      <c r="W6" s="23">
        <v>25900</v>
      </c>
      <c r="X6" s="22">
        <f aca="true" t="shared" si="0" ref="X6:AC6">900*X5</f>
        <v>19800</v>
      </c>
      <c r="Y6" s="24">
        <f t="shared" si="0"/>
        <v>17100</v>
      </c>
      <c r="Z6" s="24">
        <f t="shared" si="0"/>
        <v>10800</v>
      </c>
      <c r="AA6" s="33">
        <f t="shared" si="0"/>
        <v>18000</v>
      </c>
      <c r="AB6" s="24">
        <f t="shared" si="0"/>
        <v>19800</v>
      </c>
      <c r="AC6" s="23">
        <f t="shared" si="0"/>
        <v>10800</v>
      </c>
      <c r="AD6" s="22">
        <v>26750</v>
      </c>
      <c r="AE6" s="21">
        <v>26750</v>
      </c>
      <c r="AF6" s="22">
        <f aca="true" t="shared" si="1" ref="AF6:AK6">910*AF5</f>
        <v>20930</v>
      </c>
      <c r="AG6" s="24">
        <f t="shared" si="1"/>
        <v>14560</v>
      </c>
      <c r="AH6" s="24">
        <f t="shared" si="1"/>
        <v>14560</v>
      </c>
      <c r="AI6" s="33">
        <f t="shared" si="1"/>
        <v>18200</v>
      </c>
      <c r="AJ6" s="24">
        <f t="shared" si="1"/>
        <v>16380</v>
      </c>
      <c r="AK6" s="23">
        <f t="shared" si="1"/>
        <v>10920</v>
      </c>
      <c r="AL6" s="22">
        <v>19740</v>
      </c>
      <c r="AM6" s="24">
        <v>19740</v>
      </c>
      <c r="AN6" s="24">
        <v>19740</v>
      </c>
      <c r="AO6" s="24">
        <v>25900</v>
      </c>
      <c r="AP6" s="65">
        <v>25900</v>
      </c>
      <c r="AQ6" s="22">
        <v>25900</v>
      </c>
      <c r="AR6" s="21">
        <v>25900</v>
      </c>
      <c r="AS6" s="22">
        <v>19740</v>
      </c>
      <c r="AT6" s="24">
        <v>19740</v>
      </c>
      <c r="AU6" s="24">
        <v>19740</v>
      </c>
      <c r="AV6" s="24">
        <v>25900</v>
      </c>
      <c r="AW6" s="65">
        <v>25900</v>
      </c>
      <c r="AX6" s="22">
        <v>25900</v>
      </c>
      <c r="AY6" s="23">
        <v>25900</v>
      </c>
      <c r="AZ6" s="22">
        <v>19730</v>
      </c>
      <c r="BA6" s="24">
        <v>19730</v>
      </c>
      <c r="BB6" s="24">
        <v>19730</v>
      </c>
      <c r="BC6" s="24">
        <v>25900</v>
      </c>
      <c r="BD6" s="65">
        <v>25900</v>
      </c>
      <c r="BE6" s="22">
        <v>25526</v>
      </c>
      <c r="BF6" s="23">
        <v>25526</v>
      </c>
      <c r="BG6" s="22">
        <f>900*BG5</f>
        <v>26100</v>
      </c>
      <c r="BH6" s="72">
        <f>900*BH5</f>
        <v>20700</v>
      </c>
      <c r="BI6" s="68">
        <f>900*BI5</f>
        <v>9000</v>
      </c>
    </row>
    <row r="7" spans="1:61" s="18" customFormat="1" ht="39.75" customHeight="1">
      <c r="A7" s="119"/>
      <c r="B7" s="19" t="s">
        <v>10</v>
      </c>
      <c r="C7" s="62"/>
      <c r="D7" s="22">
        <v>8000</v>
      </c>
      <c r="E7" s="20">
        <v>8000</v>
      </c>
      <c r="F7" s="20">
        <v>8000</v>
      </c>
      <c r="G7" s="20">
        <v>9700</v>
      </c>
      <c r="H7" s="20">
        <v>9700</v>
      </c>
      <c r="I7" s="21">
        <f>9700*0.8</f>
        <v>7760</v>
      </c>
      <c r="J7" s="22">
        <v>9700</v>
      </c>
      <c r="K7" s="21">
        <v>9700</v>
      </c>
      <c r="L7" s="24">
        <f>300*L5</f>
        <v>5700</v>
      </c>
      <c r="M7" s="24">
        <f>300*M5</f>
        <v>3600</v>
      </c>
      <c r="N7" s="33">
        <f>300*N5</f>
        <v>7200</v>
      </c>
      <c r="O7" s="24">
        <f>300*O5</f>
        <v>5700</v>
      </c>
      <c r="P7" s="23">
        <f>300*P5</f>
        <v>4200</v>
      </c>
      <c r="Q7" s="22">
        <v>5870</v>
      </c>
      <c r="R7" s="20">
        <v>5870</v>
      </c>
      <c r="S7" s="20">
        <v>5870</v>
      </c>
      <c r="T7" s="20">
        <v>6700</v>
      </c>
      <c r="U7" s="21">
        <v>6700</v>
      </c>
      <c r="V7" s="22">
        <v>6700</v>
      </c>
      <c r="W7" s="23">
        <v>6700</v>
      </c>
      <c r="X7" s="22">
        <f aca="true" t="shared" si="2" ref="X7:AC7">290*X5</f>
        <v>6380</v>
      </c>
      <c r="Y7" s="24">
        <f t="shared" si="2"/>
        <v>5510</v>
      </c>
      <c r="Z7" s="24">
        <f t="shared" si="2"/>
        <v>3480</v>
      </c>
      <c r="AA7" s="33">
        <f t="shared" si="2"/>
        <v>5800</v>
      </c>
      <c r="AB7" s="24">
        <f t="shared" si="2"/>
        <v>6380</v>
      </c>
      <c r="AC7" s="23">
        <f t="shared" si="2"/>
        <v>3480</v>
      </c>
      <c r="AD7" s="22">
        <v>7350</v>
      </c>
      <c r="AE7" s="21">
        <v>7350</v>
      </c>
      <c r="AF7" s="22">
        <f aca="true" t="shared" si="3" ref="AF7:AK7">300*AF5</f>
        <v>6900</v>
      </c>
      <c r="AG7" s="24">
        <f t="shared" si="3"/>
        <v>4800</v>
      </c>
      <c r="AH7" s="24">
        <f t="shared" si="3"/>
        <v>4800</v>
      </c>
      <c r="AI7" s="33">
        <f t="shared" si="3"/>
        <v>6000</v>
      </c>
      <c r="AJ7" s="24">
        <f t="shared" si="3"/>
        <v>5400</v>
      </c>
      <c r="AK7" s="23">
        <f t="shared" si="3"/>
        <v>3600</v>
      </c>
      <c r="AL7" s="22">
        <v>5870</v>
      </c>
      <c r="AM7" s="24">
        <v>5870</v>
      </c>
      <c r="AN7" s="24">
        <v>5870</v>
      </c>
      <c r="AO7" s="24">
        <v>6700</v>
      </c>
      <c r="AP7" s="65">
        <v>6700</v>
      </c>
      <c r="AQ7" s="22">
        <v>6700</v>
      </c>
      <c r="AR7" s="21">
        <v>6700</v>
      </c>
      <c r="AS7" s="22">
        <v>5870</v>
      </c>
      <c r="AT7" s="24">
        <v>5870</v>
      </c>
      <c r="AU7" s="24">
        <v>5870</v>
      </c>
      <c r="AV7" s="24">
        <v>6700</v>
      </c>
      <c r="AW7" s="65">
        <v>6700</v>
      </c>
      <c r="AX7" s="22">
        <v>6700</v>
      </c>
      <c r="AY7" s="23">
        <v>6700</v>
      </c>
      <c r="AZ7" s="22">
        <v>5770</v>
      </c>
      <c r="BA7" s="24">
        <v>5770</v>
      </c>
      <c r="BB7" s="24">
        <v>5770</v>
      </c>
      <c r="BC7" s="24">
        <v>6630</v>
      </c>
      <c r="BD7" s="65">
        <v>6630</v>
      </c>
      <c r="BE7" s="22">
        <v>6474</v>
      </c>
      <c r="BF7" s="23">
        <v>6474</v>
      </c>
      <c r="BG7" s="22">
        <f>290*BG5</f>
        <v>8410</v>
      </c>
      <c r="BH7" s="72">
        <f>290*BH5</f>
        <v>6670</v>
      </c>
      <c r="BI7" s="68">
        <f>290*BI5</f>
        <v>2900</v>
      </c>
    </row>
    <row r="8" spans="1:61" s="77" customFormat="1" ht="39.75" customHeight="1">
      <c r="A8" s="119"/>
      <c r="B8" s="19" t="s">
        <v>11</v>
      </c>
      <c r="C8" s="78"/>
      <c r="D8" s="79"/>
      <c r="E8" s="80"/>
      <c r="F8" s="80"/>
      <c r="G8" s="80"/>
      <c r="H8" s="80"/>
      <c r="I8" s="63"/>
      <c r="J8" s="79"/>
      <c r="K8" s="63">
        <v>850</v>
      </c>
      <c r="L8" s="80"/>
      <c r="M8" s="80"/>
      <c r="N8" s="81"/>
      <c r="O8" s="80">
        <v>850</v>
      </c>
      <c r="P8" s="63">
        <v>850</v>
      </c>
      <c r="Q8" s="79">
        <v>1700</v>
      </c>
      <c r="R8" s="80">
        <v>1700</v>
      </c>
      <c r="S8" s="80">
        <v>1700</v>
      </c>
      <c r="T8" s="80">
        <v>1700</v>
      </c>
      <c r="U8" s="63">
        <v>1700</v>
      </c>
      <c r="V8" s="79">
        <v>1700</v>
      </c>
      <c r="W8" s="82">
        <v>1700</v>
      </c>
      <c r="X8" s="79">
        <v>1700</v>
      </c>
      <c r="Y8" s="83">
        <v>1700</v>
      </c>
      <c r="Z8" s="83">
        <v>1700</v>
      </c>
      <c r="AA8" s="81">
        <v>1700</v>
      </c>
      <c r="AB8" s="83">
        <v>1700</v>
      </c>
      <c r="AC8" s="82">
        <v>1700</v>
      </c>
      <c r="AD8" s="79"/>
      <c r="AE8" s="63"/>
      <c r="AF8" s="79"/>
      <c r="AG8" s="80"/>
      <c r="AH8" s="83"/>
      <c r="AI8" s="81">
        <v>850</v>
      </c>
      <c r="AJ8" s="80"/>
      <c r="AK8" s="82"/>
      <c r="AL8" s="79">
        <v>850</v>
      </c>
      <c r="AM8" s="83">
        <v>850</v>
      </c>
      <c r="AN8" s="83">
        <v>850</v>
      </c>
      <c r="AO8" s="83">
        <v>850</v>
      </c>
      <c r="AP8" s="84">
        <v>850</v>
      </c>
      <c r="AQ8" s="79">
        <v>850</v>
      </c>
      <c r="AR8" s="63">
        <v>850</v>
      </c>
      <c r="AS8" s="79">
        <v>850</v>
      </c>
      <c r="AT8" s="83">
        <v>850</v>
      </c>
      <c r="AU8" s="83">
        <v>850</v>
      </c>
      <c r="AV8" s="83"/>
      <c r="AW8" s="84">
        <v>850</v>
      </c>
      <c r="AX8" s="79">
        <v>850</v>
      </c>
      <c r="AY8" s="82">
        <v>850</v>
      </c>
      <c r="AZ8" s="79">
        <v>850</v>
      </c>
      <c r="BA8" s="83">
        <v>850</v>
      </c>
      <c r="BB8" s="83"/>
      <c r="BC8" s="83">
        <v>850</v>
      </c>
      <c r="BD8" s="84">
        <v>850</v>
      </c>
      <c r="BE8" s="79">
        <v>1700</v>
      </c>
      <c r="BF8" s="82">
        <v>1700</v>
      </c>
      <c r="BG8" s="79">
        <v>1700</v>
      </c>
      <c r="BH8" s="85">
        <v>1700</v>
      </c>
      <c r="BI8" s="86"/>
    </row>
    <row r="9" spans="1:61" s="18" customFormat="1" ht="39.75" customHeight="1">
      <c r="A9" s="119"/>
      <c r="B9" s="19" t="s">
        <v>12</v>
      </c>
      <c r="C9" s="62"/>
      <c r="D9" s="71">
        <f>ROUND(D6*0.02,0)</f>
        <v>399</v>
      </c>
      <c r="E9" s="72">
        <f aca="true" t="shared" si="4" ref="E9:K9">ROUND(E6*0.02,0)</f>
        <v>399</v>
      </c>
      <c r="F9" s="72">
        <f t="shared" si="4"/>
        <v>399</v>
      </c>
      <c r="G9" s="72">
        <f t="shared" si="4"/>
        <v>538</v>
      </c>
      <c r="H9" s="72">
        <f t="shared" si="4"/>
        <v>538</v>
      </c>
      <c r="I9" s="73">
        <f t="shared" si="4"/>
        <v>538</v>
      </c>
      <c r="J9" s="22">
        <f t="shared" si="4"/>
        <v>538</v>
      </c>
      <c r="K9" s="68">
        <f t="shared" si="4"/>
        <v>538</v>
      </c>
      <c r="L9" s="20">
        <f>18*L5</f>
        <v>342</v>
      </c>
      <c r="M9" s="20">
        <f>18*M5</f>
        <v>216</v>
      </c>
      <c r="N9" s="33">
        <f>18*N5</f>
        <v>432</v>
      </c>
      <c r="O9" s="20">
        <f>18*O5</f>
        <v>342</v>
      </c>
      <c r="P9" s="21">
        <f>18*P5</f>
        <v>252</v>
      </c>
      <c r="Q9" s="22">
        <f aca="true" t="shared" si="5" ref="Q9:W9">ROUND(Q6*0.02,0)</f>
        <v>395</v>
      </c>
      <c r="R9" s="74">
        <f t="shared" si="5"/>
        <v>395</v>
      </c>
      <c r="S9" s="72">
        <f t="shared" si="5"/>
        <v>395</v>
      </c>
      <c r="T9" s="72">
        <f t="shared" si="5"/>
        <v>518</v>
      </c>
      <c r="U9" s="74">
        <f t="shared" si="5"/>
        <v>518</v>
      </c>
      <c r="V9" s="22">
        <f t="shared" si="5"/>
        <v>518</v>
      </c>
      <c r="W9" s="74">
        <f t="shared" si="5"/>
        <v>518</v>
      </c>
      <c r="X9" s="22">
        <f aca="true" t="shared" si="6" ref="X9:AC9">18*X5</f>
        <v>396</v>
      </c>
      <c r="Y9" s="20">
        <f t="shared" si="6"/>
        <v>342</v>
      </c>
      <c r="Z9" s="20">
        <f t="shared" si="6"/>
        <v>216</v>
      </c>
      <c r="AA9" s="33">
        <f t="shared" si="6"/>
        <v>360</v>
      </c>
      <c r="AB9" s="20">
        <f t="shared" si="6"/>
        <v>396</v>
      </c>
      <c r="AC9" s="21">
        <f t="shared" si="6"/>
        <v>216</v>
      </c>
      <c r="AD9" s="22">
        <f>ROUND(AD6*0.02,0)</f>
        <v>535</v>
      </c>
      <c r="AE9" s="74">
        <f>ROUND(AE6*0.02,0)</f>
        <v>535</v>
      </c>
      <c r="AF9" s="22">
        <f aca="true" t="shared" si="7" ref="AF9:AK9">18*AF5</f>
        <v>414</v>
      </c>
      <c r="AG9" s="20">
        <f t="shared" si="7"/>
        <v>288</v>
      </c>
      <c r="AH9" s="20">
        <f t="shared" si="7"/>
        <v>288</v>
      </c>
      <c r="AI9" s="33">
        <f t="shared" si="7"/>
        <v>360</v>
      </c>
      <c r="AJ9" s="20">
        <f t="shared" si="7"/>
        <v>324</v>
      </c>
      <c r="AK9" s="21">
        <f t="shared" si="7"/>
        <v>216</v>
      </c>
      <c r="AL9" s="22">
        <f aca="true" t="shared" si="8" ref="AL9:BF9">ROUND(AL6*0.02,0)</f>
        <v>395</v>
      </c>
      <c r="AM9" s="72">
        <f t="shared" si="8"/>
        <v>395</v>
      </c>
      <c r="AN9" s="72">
        <f t="shared" si="8"/>
        <v>395</v>
      </c>
      <c r="AO9" s="72">
        <f t="shared" si="8"/>
        <v>518</v>
      </c>
      <c r="AP9" s="74">
        <f t="shared" si="8"/>
        <v>518</v>
      </c>
      <c r="AQ9" s="22">
        <f t="shared" si="8"/>
        <v>518</v>
      </c>
      <c r="AR9" s="73">
        <f t="shared" si="8"/>
        <v>518</v>
      </c>
      <c r="AS9" s="22">
        <f t="shared" si="8"/>
        <v>395</v>
      </c>
      <c r="AT9" s="72">
        <f t="shared" si="8"/>
        <v>395</v>
      </c>
      <c r="AU9" s="72">
        <f t="shared" si="8"/>
        <v>395</v>
      </c>
      <c r="AV9" s="72">
        <f t="shared" si="8"/>
        <v>518</v>
      </c>
      <c r="AW9" s="74">
        <f t="shared" si="8"/>
        <v>518</v>
      </c>
      <c r="AX9" s="22">
        <f t="shared" si="8"/>
        <v>518</v>
      </c>
      <c r="AY9" s="72">
        <f t="shared" si="8"/>
        <v>518</v>
      </c>
      <c r="AZ9" s="22">
        <f t="shared" si="8"/>
        <v>395</v>
      </c>
      <c r="BA9" s="72">
        <f t="shared" si="8"/>
        <v>395</v>
      </c>
      <c r="BB9" s="72">
        <f t="shared" si="8"/>
        <v>395</v>
      </c>
      <c r="BC9" s="72">
        <f t="shared" si="8"/>
        <v>518</v>
      </c>
      <c r="BD9" s="74">
        <f t="shared" si="8"/>
        <v>518</v>
      </c>
      <c r="BE9" s="22">
        <f t="shared" si="8"/>
        <v>511</v>
      </c>
      <c r="BF9" s="72">
        <f t="shared" si="8"/>
        <v>511</v>
      </c>
      <c r="BG9" s="22">
        <f>18*BG5</f>
        <v>522</v>
      </c>
      <c r="BH9" s="72">
        <f>18*BH5</f>
        <v>414</v>
      </c>
      <c r="BI9" s="68">
        <f>18*BI5</f>
        <v>180</v>
      </c>
    </row>
    <row r="10" spans="1:61" s="77" customFormat="1" ht="39.75" customHeight="1">
      <c r="A10" s="119"/>
      <c r="B10" s="19" t="s">
        <v>13</v>
      </c>
      <c r="C10" s="78"/>
      <c r="D10" s="79">
        <v>132</v>
      </c>
      <c r="E10" s="80">
        <v>132</v>
      </c>
      <c r="F10" s="80">
        <v>132</v>
      </c>
      <c r="G10" s="80">
        <v>132</v>
      </c>
      <c r="H10" s="80">
        <v>132</v>
      </c>
      <c r="I10" s="63">
        <v>132</v>
      </c>
      <c r="J10" s="79">
        <v>132</v>
      </c>
      <c r="K10" s="63">
        <v>132</v>
      </c>
      <c r="L10" s="80">
        <v>132</v>
      </c>
      <c r="M10" s="80">
        <v>132</v>
      </c>
      <c r="N10" s="81">
        <v>132</v>
      </c>
      <c r="O10" s="80">
        <v>132</v>
      </c>
      <c r="P10" s="63">
        <v>132</v>
      </c>
      <c r="Q10" s="79">
        <v>132</v>
      </c>
      <c r="R10" s="80">
        <v>132</v>
      </c>
      <c r="S10" s="80">
        <v>132</v>
      </c>
      <c r="T10" s="80">
        <v>132</v>
      </c>
      <c r="U10" s="63">
        <v>132</v>
      </c>
      <c r="V10" s="79">
        <v>132</v>
      </c>
      <c r="W10" s="82">
        <v>132</v>
      </c>
      <c r="X10" s="79">
        <v>132</v>
      </c>
      <c r="Y10" s="83">
        <v>132</v>
      </c>
      <c r="Z10" s="83">
        <v>132</v>
      </c>
      <c r="AA10" s="81">
        <v>132</v>
      </c>
      <c r="AB10" s="83">
        <v>132</v>
      </c>
      <c r="AC10" s="82">
        <v>132</v>
      </c>
      <c r="AD10" s="79">
        <v>132</v>
      </c>
      <c r="AE10" s="63">
        <v>132</v>
      </c>
      <c r="AF10" s="79">
        <v>132</v>
      </c>
      <c r="AG10" s="80">
        <v>132</v>
      </c>
      <c r="AH10" s="83">
        <v>132</v>
      </c>
      <c r="AI10" s="81">
        <v>132</v>
      </c>
      <c r="AJ10" s="80">
        <v>132</v>
      </c>
      <c r="AK10" s="82">
        <v>132</v>
      </c>
      <c r="AL10" s="79">
        <v>132</v>
      </c>
      <c r="AM10" s="83">
        <v>132</v>
      </c>
      <c r="AN10" s="83">
        <v>132</v>
      </c>
      <c r="AO10" s="83">
        <v>132</v>
      </c>
      <c r="AP10" s="84">
        <v>132</v>
      </c>
      <c r="AQ10" s="79">
        <v>132</v>
      </c>
      <c r="AR10" s="63">
        <v>132</v>
      </c>
      <c r="AS10" s="79">
        <v>132</v>
      </c>
      <c r="AT10" s="83">
        <v>132</v>
      </c>
      <c r="AU10" s="83">
        <v>132</v>
      </c>
      <c r="AV10" s="83">
        <v>132</v>
      </c>
      <c r="AW10" s="84">
        <v>132</v>
      </c>
      <c r="AX10" s="79">
        <v>132</v>
      </c>
      <c r="AY10" s="82">
        <v>132</v>
      </c>
      <c r="AZ10" s="79">
        <v>132</v>
      </c>
      <c r="BA10" s="83">
        <v>132</v>
      </c>
      <c r="BB10" s="83">
        <v>132</v>
      </c>
      <c r="BC10" s="83">
        <v>132</v>
      </c>
      <c r="BD10" s="84">
        <v>132</v>
      </c>
      <c r="BE10" s="79">
        <v>132</v>
      </c>
      <c r="BF10" s="82">
        <v>132</v>
      </c>
      <c r="BG10" s="79">
        <v>132</v>
      </c>
      <c r="BH10" s="85">
        <v>132</v>
      </c>
      <c r="BI10" s="86">
        <v>132</v>
      </c>
    </row>
    <row r="11" spans="1:61" s="18" customFormat="1" ht="39.75" customHeight="1">
      <c r="A11" s="119"/>
      <c r="B11" s="19" t="s">
        <v>14</v>
      </c>
      <c r="C11" s="62"/>
      <c r="D11" s="22">
        <v>9500</v>
      </c>
      <c r="E11" s="20">
        <v>9500</v>
      </c>
      <c r="F11" s="20" t="s">
        <v>25</v>
      </c>
      <c r="G11" s="20"/>
      <c r="H11" s="20"/>
      <c r="I11" s="21"/>
      <c r="J11" s="22" t="s">
        <v>25</v>
      </c>
      <c r="K11" s="21"/>
      <c r="L11" s="20"/>
      <c r="M11" s="20"/>
      <c r="N11" s="33"/>
      <c r="O11" s="20"/>
      <c r="P11" s="21"/>
      <c r="Q11" s="22" t="s">
        <v>25</v>
      </c>
      <c r="R11" s="20"/>
      <c r="S11" s="20"/>
      <c r="T11" s="20"/>
      <c r="U11" s="21"/>
      <c r="V11" s="22"/>
      <c r="W11" s="23"/>
      <c r="X11" s="22"/>
      <c r="Y11" s="24"/>
      <c r="Z11" s="24"/>
      <c r="AA11" s="33"/>
      <c r="AB11" s="24"/>
      <c r="AC11" s="23"/>
      <c r="AD11" s="22"/>
      <c r="AE11" s="21"/>
      <c r="AF11" s="22"/>
      <c r="AG11" s="20"/>
      <c r="AH11" s="24"/>
      <c r="AI11" s="33"/>
      <c r="AJ11" s="20"/>
      <c r="AK11" s="23"/>
      <c r="AL11" s="22"/>
      <c r="AM11" s="24"/>
      <c r="AN11" s="24"/>
      <c r="AO11" s="24"/>
      <c r="AP11" s="65"/>
      <c r="AQ11" s="22"/>
      <c r="AR11" s="21"/>
      <c r="AS11" s="22"/>
      <c r="AT11" s="24"/>
      <c r="AU11" s="24"/>
      <c r="AV11" s="24"/>
      <c r="AW11" s="65"/>
      <c r="AX11" s="22"/>
      <c r="AY11" s="23"/>
      <c r="AZ11" s="22"/>
      <c r="BA11" s="24"/>
      <c r="BB11" s="24"/>
      <c r="BC11" s="24"/>
      <c r="BD11" s="65"/>
      <c r="BE11" s="22"/>
      <c r="BF11" s="23"/>
      <c r="BG11" s="22"/>
      <c r="BH11" s="72"/>
      <c r="BI11" s="68"/>
    </row>
    <row r="12" spans="1:61" s="18" customFormat="1" ht="39.75" customHeight="1" thickBot="1">
      <c r="A12" s="97"/>
      <c r="B12" s="99" t="s">
        <v>41</v>
      </c>
      <c r="C12" s="98"/>
      <c r="D12" s="22">
        <v>200</v>
      </c>
      <c r="E12" s="20">
        <v>200</v>
      </c>
      <c r="F12" s="20">
        <v>200</v>
      </c>
      <c r="G12" s="20">
        <v>200</v>
      </c>
      <c r="H12" s="20">
        <v>200</v>
      </c>
      <c r="I12" s="21">
        <v>200</v>
      </c>
      <c r="J12" s="22">
        <v>200</v>
      </c>
      <c r="K12" s="21">
        <v>200</v>
      </c>
      <c r="L12" s="20">
        <v>100</v>
      </c>
      <c r="M12" s="20">
        <v>100</v>
      </c>
      <c r="N12" s="33">
        <v>100</v>
      </c>
      <c r="O12" s="20">
        <v>100</v>
      </c>
      <c r="P12" s="21">
        <v>100</v>
      </c>
      <c r="Q12" s="22">
        <v>200</v>
      </c>
      <c r="R12" s="20">
        <v>200</v>
      </c>
      <c r="S12" s="20">
        <v>200</v>
      </c>
      <c r="T12" s="20">
        <v>200</v>
      </c>
      <c r="U12" s="21">
        <v>200</v>
      </c>
      <c r="V12" s="22">
        <v>200</v>
      </c>
      <c r="W12" s="23">
        <v>200</v>
      </c>
      <c r="X12" s="22">
        <v>100</v>
      </c>
      <c r="Y12" s="24">
        <v>100</v>
      </c>
      <c r="Z12" s="24">
        <v>100</v>
      </c>
      <c r="AA12" s="33">
        <v>100</v>
      </c>
      <c r="AB12" s="24">
        <v>100</v>
      </c>
      <c r="AC12" s="23">
        <v>100</v>
      </c>
      <c r="AD12" s="22">
        <v>200</v>
      </c>
      <c r="AE12" s="21">
        <v>200</v>
      </c>
      <c r="AF12" s="22">
        <v>100</v>
      </c>
      <c r="AG12" s="20">
        <v>100</v>
      </c>
      <c r="AH12" s="24">
        <v>100</v>
      </c>
      <c r="AI12" s="33">
        <v>100</v>
      </c>
      <c r="AJ12" s="20">
        <v>100</v>
      </c>
      <c r="AK12" s="23">
        <v>100</v>
      </c>
      <c r="AL12" s="22">
        <v>200</v>
      </c>
      <c r="AM12" s="24">
        <v>200</v>
      </c>
      <c r="AN12" s="24">
        <v>200</v>
      </c>
      <c r="AO12" s="24">
        <v>200</v>
      </c>
      <c r="AP12" s="65">
        <v>200</v>
      </c>
      <c r="AQ12" s="22">
        <v>200</v>
      </c>
      <c r="AR12" s="21">
        <v>200</v>
      </c>
      <c r="AS12" s="22">
        <v>200</v>
      </c>
      <c r="AT12" s="24">
        <v>200</v>
      </c>
      <c r="AU12" s="24">
        <v>200</v>
      </c>
      <c r="AV12" s="24">
        <v>200</v>
      </c>
      <c r="AW12" s="65">
        <v>200</v>
      </c>
      <c r="AX12" s="22">
        <v>200</v>
      </c>
      <c r="AY12" s="23">
        <v>200</v>
      </c>
      <c r="AZ12" s="22">
        <v>200</v>
      </c>
      <c r="BA12" s="24">
        <v>200</v>
      </c>
      <c r="BB12" s="24">
        <v>200</v>
      </c>
      <c r="BC12" s="24">
        <v>200</v>
      </c>
      <c r="BD12" s="65">
        <v>200</v>
      </c>
      <c r="BE12" s="22">
        <v>200</v>
      </c>
      <c r="BF12" s="23">
        <v>200</v>
      </c>
      <c r="BG12" s="22">
        <v>100</v>
      </c>
      <c r="BH12" s="72">
        <v>100</v>
      </c>
      <c r="BI12" s="68">
        <v>100</v>
      </c>
    </row>
    <row r="13" spans="1:61" s="25" customFormat="1" ht="39.75" customHeight="1" thickBot="1">
      <c r="A13" s="120" t="s">
        <v>15</v>
      </c>
      <c r="B13" s="121"/>
      <c r="C13" s="103"/>
      <c r="D13" s="100">
        <f aca="true" t="shared" si="9" ref="D13:BI13">SUM(D6:D12)</f>
        <v>38181</v>
      </c>
      <c r="E13" s="101">
        <f t="shared" si="9"/>
        <v>38181</v>
      </c>
      <c r="F13" s="101">
        <f t="shared" si="9"/>
        <v>28681</v>
      </c>
      <c r="G13" s="101">
        <f t="shared" si="9"/>
        <v>37450</v>
      </c>
      <c r="H13" s="101">
        <f t="shared" si="9"/>
        <v>37450</v>
      </c>
      <c r="I13" s="102">
        <f t="shared" si="9"/>
        <v>35510</v>
      </c>
      <c r="J13" s="26">
        <f t="shared" si="9"/>
        <v>37450</v>
      </c>
      <c r="K13" s="27">
        <f t="shared" si="9"/>
        <v>38300</v>
      </c>
      <c r="L13" s="28">
        <f t="shared" si="9"/>
        <v>23944</v>
      </c>
      <c r="M13" s="28">
        <f t="shared" si="9"/>
        <v>15208</v>
      </c>
      <c r="N13" s="34">
        <f t="shared" si="9"/>
        <v>30184</v>
      </c>
      <c r="O13" s="28">
        <f t="shared" si="9"/>
        <v>24794</v>
      </c>
      <c r="P13" s="27">
        <f t="shared" si="9"/>
        <v>18554</v>
      </c>
      <c r="Q13" s="26">
        <f t="shared" si="9"/>
        <v>28037</v>
      </c>
      <c r="R13" s="28">
        <f t="shared" si="9"/>
        <v>28037</v>
      </c>
      <c r="S13" s="28">
        <f t="shared" si="9"/>
        <v>28037</v>
      </c>
      <c r="T13" s="28">
        <f t="shared" si="9"/>
        <v>35150</v>
      </c>
      <c r="U13" s="27">
        <f t="shared" si="9"/>
        <v>35150</v>
      </c>
      <c r="V13" s="26">
        <f t="shared" si="9"/>
        <v>35150</v>
      </c>
      <c r="W13" s="27">
        <f t="shared" si="9"/>
        <v>35150</v>
      </c>
      <c r="X13" s="26">
        <f t="shared" si="9"/>
        <v>28508</v>
      </c>
      <c r="Y13" s="28">
        <f t="shared" si="9"/>
        <v>24884</v>
      </c>
      <c r="Z13" s="28">
        <f t="shared" si="9"/>
        <v>16428</v>
      </c>
      <c r="AA13" s="34">
        <f t="shared" si="9"/>
        <v>26092</v>
      </c>
      <c r="AB13" s="28">
        <f t="shared" si="9"/>
        <v>28508</v>
      </c>
      <c r="AC13" s="27">
        <f t="shared" si="9"/>
        <v>16428</v>
      </c>
      <c r="AD13" s="26">
        <f t="shared" si="9"/>
        <v>34967</v>
      </c>
      <c r="AE13" s="27">
        <f t="shared" si="9"/>
        <v>34967</v>
      </c>
      <c r="AF13" s="26">
        <f t="shared" si="9"/>
        <v>28476</v>
      </c>
      <c r="AG13" s="28">
        <f t="shared" si="9"/>
        <v>19880</v>
      </c>
      <c r="AH13" s="28">
        <f t="shared" si="9"/>
        <v>19880</v>
      </c>
      <c r="AI13" s="34">
        <f t="shared" si="9"/>
        <v>25642</v>
      </c>
      <c r="AJ13" s="28">
        <f t="shared" si="9"/>
        <v>22336</v>
      </c>
      <c r="AK13" s="27">
        <f t="shared" si="9"/>
        <v>14968</v>
      </c>
      <c r="AL13" s="26">
        <f t="shared" si="9"/>
        <v>27187</v>
      </c>
      <c r="AM13" s="28">
        <f t="shared" si="9"/>
        <v>27187</v>
      </c>
      <c r="AN13" s="28">
        <f t="shared" si="9"/>
        <v>27187</v>
      </c>
      <c r="AO13" s="28">
        <f t="shared" si="9"/>
        <v>34300</v>
      </c>
      <c r="AP13" s="70">
        <f t="shared" si="9"/>
        <v>34300</v>
      </c>
      <c r="AQ13" s="26">
        <f t="shared" si="9"/>
        <v>34300</v>
      </c>
      <c r="AR13" s="63">
        <f t="shared" si="9"/>
        <v>34300</v>
      </c>
      <c r="AS13" s="37">
        <f t="shared" si="9"/>
        <v>27187</v>
      </c>
      <c r="AT13" s="36">
        <f t="shared" si="9"/>
        <v>27187</v>
      </c>
      <c r="AU13" s="36">
        <f t="shared" si="9"/>
        <v>27187</v>
      </c>
      <c r="AV13" s="36">
        <f t="shared" si="9"/>
        <v>33450</v>
      </c>
      <c r="AW13" s="66">
        <f t="shared" si="9"/>
        <v>34300</v>
      </c>
      <c r="AX13" s="37">
        <f t="shared" si="9"/>
        <v>34300</v>
      </c>
      <c r="AY13" s="38">
        <f t="shared" si="9"/>
        <v>34300</v>
      </c>
      <c r="AZ13" s="37">
        <f t="shared" si="9"/>
        <v>27077</v>
      </c>
      <c r="BA13" s="36">
        <f t="shared" si="9"/>
        <v>27077</v>
      </c>
      <c r="BB13" s="36">
        <f t="shared" si="9"/>
        <v>26227</v>
      </c>
      <c r="BC13" s="36">
        <f t="shared" si="9"/>
        <v>34230</v>
      </c>
      <c r="BD13" s="66">
        <f t="shared" si="9"/>
        <v>34230</v>
      </c>
      <c r="BE13" s="37">
        <f t="shared" si="9"/>
        <v>34543</v>
      </c>
      <c r="BF13" s="38">
        <f t="shared" si="9"/>
        <v>34543</v>
      </c>
      <c r="BG13" s="37">
        <f t="shared" si="9"/>
        <v>36964</v>
      </c>
      <c r="BH13" s="76">
        <f t="shared" si="9"/>
        <v>29716</v>
      </c>
      <c r="BI13" s="69">
        <f t="shared" si="9"/>
        <v>12312</v>
      </c>
    </row>
    <row r="14" spans="1:61" s="25" customFormat="1" ht="39.75" customHeight="1" thickBot="1">
      <c r="A14" s="108" t="s">
        <v>26</v>
      </c>
      <c r="B14" s="109"/>
      <c r="C14" s="110"/>
      <c r="D14" s="100">
        <f aca="true" t="shared" si="10" ref="D14:BI14">SUM(D6:D12)</f>
        <v>38181</v>
      </c>
      <c r="E14" s="101">
        <f t="shared" si="10"/>
        <v>38181</v>
      </c>
      <c r="F14" s="101">
        <f t="shared" si="10"/>
        <v>28681</v>
      </c>
      <c r="G14" s="101">
        <f t="shared" si="10"/>
        <v>37450</v>
      </c>
      <c r="H14" s="101">
        <f t="shared" si="10"/>
        <v>37450</v>
      </c>
      <c r="I14" s="102">
        <f t="shared" si="10"/>
        <v>35510</v>
      </c>
      <c r="J14" s="26">
        <f t="shared" si="10"/>
        <v>37450</v>
      </c>
      <c r="K14" s="27">
        <f t="shared" si="10"/>
        <v>38300</v>
      </c>
      <c r="L14" s="28">
        <f t="shared" si="10"/>
        <v>23944</v>
      </c>
      <c r="M14" s="28">
        <f t="shared" si="10"/>
        <v>15208</v>
      </c>
      <c r="N14" s="34">
        <f t="shared" si="10"/>
        <v>30184</v>
      </c>
      <c r="O14" s="28">
        <f t="shared" si="10"/>
        <v>24794</v>
      </c>
      <c r="P14" s="27">
        <f t="shared" si="10"/>
        <v>18554</v>
      </c>
      <c r="Q14" s="26">
        <f t="shared" si="10"/>
        <v>28037</v>
      </c>
      <c r="R14" s="28">
        <f t="shared" si="10"/>
        <v>28037</v>
      </c>
      <c r="S14" s="28">
        <f t="shared" si="10"/>
        <v>28037</v>
      </c>
      <c r="T14" s="28">
        <f t="shared" si="10"/>
        <v>35150</v>
      </c>
      <c r="U14" s="27">
        <f t="shared" si="10"/>
        <v>35150</v>
      </c>
      <c r="V14" s="26">
        <f t="shared" si="10"/>
        <v>35150</v>
      </c>
      <c r="W14" s="27">
        <f t="shared" si="10"/>
        <v>35150</v>
      </c>
      <c r="X14" s="26">
        <f t="shared" si="10"/>
        <v>28508</v>
      </c>
      <c r="Y14" s="28">
        <f t="shared" si="10"/>
        <v>24884</v>
      </c>
      <c r="Z14" s="28">
        <f t="shared" si="10"/>
        <v>16428</v>
      </c>
      <c r="AA14" s="34">
        <f t="shared" si="10"/>
        <v>26092</v>
      </c>
      <c r="AB14" s="28">
        <f t="shared" si="10"/>
        <v>28508</v>
      </c>
      <c r="AC14" s="27">
        <f t="shared" si="10"/>
        <v>16428</v>
      </c>
      <c r="AD14" s="26">
        <f t="shared" si="10"/>
        <v>34967</v>
      </c>
      <c r="AE14" s="27">
        <f t="shared" si="10"/>
        <v>34967</v>
      </c>
      <c r="AF14" s="26">
        <f t="shared" si="10"/>
        <v>28476</v>
      </c>
      <c r="AG14" s="28">
        <f t="shared" si="10"/>
        <v>19880</v>
      </c>
      <c r="AH14" s="28">
        <f t="shared" si="10"/>
        <v>19880</v>
      </c>
      <c r="AI14" s="34">
        <f t="shared" si="10"/>
        <v>25642</v>
      </c>
      <c r="AJ14" s="28">
        <f t="shared" si="10"/>
        <v>22336</v>
      </c>
      <c r="AK14" s="27">
        <f t="shared" si="10"/>
        <v>14968</v>
      </c>
      <c r="AL14" s="26">
        <f t="shared" si="10"/>
        <v>27187</v>
      </c>
      <c r="AM14" s="28">
        <f t="shared" si="10"/>
        <v>27187</v>
      </c>
      <c r="AN14" s="28">
        <f t="shared" si="10"/>
        <v>27187</v>
      </c>
      <c r="AO14" s="28">
        <f t="shared" si="10"/>
        <v>34300</v>
      </c>
      <c r="AP14" s="70">
        <f t="shared" si="10"/>
        <v>34300</v>
      </c>
      <c r="AQ14" s="26">
        <f t="shared" si="10"/>
        <v>34300</v>
      </c>
      <c r="AR14" s="63">
        <f t="shared" si="10"/>
        <v>34300</v>
      </c>
      <c r="AS14" s="37">
        <f t="shared" si="10"/>
        <v>27187</v>
      </c>
      <c r="AT14" s="36">
        <f t="shared" si="10"/>
        <v>27187</v>
      </c>
      <c r="AU14" s="36">
        <f t="shared" si="10"/>
        <v>27187</v>
      </c>
      <c r="AV14" s="36">
        <f t="shared" si="10"/>
        <v>33450</v>
      </c>
      <c r="AW14" s="66">
        <f t="shared" si="10"/>
        <v>34300</v>
      </c>
      <c r="AX14" s="37">
        <f t="shared" si="10"/>
        <v>34300</v>
      </c>
      <c r="AY14" s="38">
        <f t="shared" si="10"/>
        <v>34300</v>
      </c>
      <c r="AZ14" s="37">
        <f t="shared" si="10"/>
        <v>27077</v>
      </c>
      <c r="BA14" s="36">
        <f t="shared" si="10"/>
        <v>27077</v>
      </c>
      <c r="BB14" s="36">
        <f t="shared" si="10"/>
        <v>26227</v>
      </c>
      <c r="BC14" s="36">
        <f t="shared" si="10"/>
        <v>34230</v>
      </c>
      <c r="BD14" s="66">
        <f t="shared" si="10"/>
        <v>34230</v>
      </c>
      <c r="BE14" s="37">
        <f t="shared" si="10"/>
        <v>34543</v>
      </c>
      <c r="BF14" s="38">
        <f t="shared" si="10"/>
        <v>34543</v>
      </c>
      <c r="BG14" s="37">
        <f t="shared" si="10"/>
        <v>36964</v>
      </c>
      <c r="BH14" s="76">
        <f t="shared" si="10"/>
        <v>29716</v>
      </c>
      <c r="BI14" s="69">
        <f t="shared" si="10"/>
        <v>12312</v>
      </c>
    </row>
    <row r="15" spans="1:61" s="77" customFormat="1" ht="39.75" customHeight="1" thickBot="1">
      <c r="A15" s="111" t="s">
        <v>40</v>
      </c>
      <c r="B15" s="112"/>
      <c r="C15" s="113"/>
      <c r="D15" s="87">
        <v>134</v>
      </c>
      <c r="E15" s="88">
        <v>130</v>
      </c>
      <c r="F15" s="88">
        <v>144</v>
      </c>
      <c r="G15" s="88">
        <v>100</v>
      </c>
      <c r="H15" s="88">
        <v>210</v>
      </c>
      <c r="I15" s="89">
        <v>94</v>
      </c>
      <c r="J15" s="87">
        <v>22</v>
      </c>
      <c r="K15" s="89">
        <v>29</v>
      </c>
      <c r="L15" s="88">
        <v>19</v>
      </c>
      <c r="M15" s="88">
        <v>37</v>
      </c>
      <c r="N15" s="90">
        <v>42</v>
      </c>
      <c r="O15" s="88">
        <v>81</v>
      </c>
      <c r="P15" s="89">
        <v>71</v>
      </c>
      <c r="Q15" s="87">
        <v>46</v>
      </c>
      <c r="R15" s="88">
        <v>41</v>
      </c>
      <c r="S15" s="88">
        <v>85</v>
      </c>
      <c r="T15" s="88">
        <v>115</v>
      </c>
      <c r="U15" s="89">
        <v>116</v>
      </c>
      <c r="V15" s="87">
        <v>21</v>
      </c>
      <c r="W15" s="91">
        <v>33</v>
      </c>
      <c r="X15" s="87">
        <v>81</v>
      </c>
      <c r="Y15" s="92">
        <v>107</v>
      </c>
      <c r="Z15" s="92">
        <v>139</v>
      </c>
      <c r="AA15" s="90">
        <v>34</v>
      </c>
      <c r="AB15" s="92">
        <v>47</v>
      </c>
      <c r="AC15" s="91">
        <v>50</v>
      </c>
      <c r="AD15" s="87">
        <v>39</v>
      </c>
      <c r="AE15" s="89">
        <v>70</v>
      </c>
      <c r="AF15" s="87">
        <v>129</v>
      </c>
      <c r="AG15" s="88">
        <v>131</v>
      </c>
      <c r="AH15" s="92">
        <v>212</v>
      </c>
      <c r="AI15" s="90">
        <v>116</v>
      </c>
      <c r="AJ15" s="88">
        <v>116</v>
      </c>
      <c r="AK15" s="91">
        <v>141</v>
      </c>
      <c r="AL15" s="87">
        <v>38</v>
      </c>
      <c r="AM15" s="92">
        <v>40</v>
      </c>
      <c r="AN15" s="92">
        <v>39</v>
      </c>
      <c r="AO15" s="92">
        <v>42</v>
      </c>
      <c r="AP15" s="93">
        <v>38</v>
      </c>
      <c r="AQ15" s="87">
        <v>19</v>
      </c>
      <c r="AR15" s="94">
        <v>26</v>
      </c>
      <c r="AS15" s="87">
        <v>34</v>
      </c>
      <c r="AT15" s="92">
        <v>32</v>
      </c>
      <c r="AU15" s="92">
        <v>45</v>
      </c>
      <c r="AV15" s="92">
        <v>45</v>
      </c>
      <c r="AW15" s="93">
        <v>41</v>
      </c>
      <c r="AX15" s="87">
        <v>22</v>
      </c>
      <c r="AY15" s="91">
        <v>30</v>
      </c>
      <c r="AZ15" s="87">
        <v>40</v>
      </c>
      <c r="BA15" s="92">
        <v>34</v>
      </c>
      <c r="BB15" s="92">
        <v>45</v>
      </c>
      <c r="BC15" s="92">
        <v>46</v>
      </c>
      <c r="BD15" s="93">
        <v>40</v>
      </c>
      <c r="BE15" s="87">
        <v>24</v>
      </c>
      <c r="BF15" s="91">
        <v>23</v>
      </c>
      <c r="BG15" s="87">
        <v>41</v>
      </c>
      <c r="BH15" s="95">
        <v>38</v>
      </c>
      <c r="BI15" s="96">
        <v>47</v>
      </c>
    </row>
  </sheetData>
  <mergeCells count="70">
    <mergeCell ref="A15:C15"/>
    <mergeCell ref="BG2:BI2"/>
    <mergeCell ref="AN3:AN4"/>
    <mergeCell ref="R3:R4"/>
    <mergeCell ref="S3:S4"/>
    <mergeCell ref="BI3:BI4"/>
    <mergeCell ref="AZ2:BD2"/>
    <mergeCell ref="BD3:BD4"/>
    <mergeCell ref="AL1:AR1"/>
    <mergeCell ref="AQ2:AR2"/>
    <mergeCell ref="AZ1:BD1"/>
    <mergeCell ref="AL2:AP2"/>
    <mergeCell ref="AS1:AY1"/>
    <mergeCell ref="BA3:BA4"/>
    <mergeCell ref="AL3:AL4"/>
    <mergeCell ref="AO3:AO4"/>
    <mergeCell ref="AV3:AV4"/>
    <mergeCell ref="AQ3:AQ4"/>
    <mergeCell ref="AW3:AW4"/>
    <mergeCell ref="AY3:AY4"/>
    <mergeCell ref="AX3:AX4"/>
    <mergeCell ref="Q3:Q4"/>
    <mergeCell ref="BG3:BG4"/>
    <mergeCell ref="W3:W4"/>
    <mergeCell ref="AI3:AK3"/>
    <mergeCell ref="AF3:AH3"/>
    <mergeCell ref="AD3:AD4"/>
    <mergeCell ref="AE3:AE4"/>
    <mergeCell ref="AP3:AP4"/>
    <mergeCell ref="AR3:AR4"/>
    <mergeCell ref="AT3:AT4"/>
    <mergeCell ref="H3:H4"/>
    <mergeCell ref="J3:J4"/>
    <mergeCell ref="K3:K4"/>
    <mergeCell ref="A14:C14"/>
    <mergeCell ref="D3:D4"/>
    <mergeCell ref="E3:E4"/>
    <mergeCell ref="A5:C5"/>
    <mergeCell ref="A6:A11"/>
    <mergeCell ref="J2:K2"/>
    <mergeCell ref="L2:P2"/>
    <mergeCell ref="N3:P3"/>
    <mergeCell ref="L3:M3"/>
    <mergeCell ref="BE1:BI1"/>
    <mergeCell ref="AM3:AM4"/>
    <mergeCell ref="BE2:BF2"/>
    <mergeCell ref="A13:C13"/>
    <mergeCell ref="T3:T4"/>
    <mergeCell ref="U3:U4"/>
    <mergeCell ref="V3:V4"/>
    <mergeCell ref="I3:I4"/>
    <mergeCell ref="F3:F4"/>
    <mergeCell ref="G3:G4"/>
    <mergeCell ref="Q1:AC1"/>
    <mergeCell ref="AD2:AE2"/>
    <mergeCell ref="Q2:U2"/>
    <mergeCell ref="V2:W2"/>
    <mergeCell ref="X2:AC2"/>
    <mergeCell ref="AD1:AK1"/>
    <mergeCell ref="AF2:AK2"/>
    <mergeCell ref="BH3:BH4"/>
    <mergeCell ref="BE3:BE4"/>
    <mergeCell ref="AS2:AW2"/>
    <mergeCell ref="AX2:AY2"/>
    <mergeCell ref="AU3:AU4"/>
    <mergeCell ref="BB3:BB4"/>
    <mergeCell ref="AZ3:AZ4"/>
    <mergeCell ref="AS3:AS4"/>
    <mergeCell ref="BC3:BC4"/>
    <mergeCell ref="BF3:BF4"/>
  </mergeCells>
  <printOptions horizontalCentered="1" verticalCentered="1"/>
  <pageMargins left="0.7874015748031497" right="0.7874015748031497" top="0.984251968503937" bottom="0" header="0.7874015748031497" footer="0"/>
  <pageSetup horizontalDpi="600" verticalDpi="600" orientation="landscape" paperSize="9" scale="80" r:id="rId1"/>
  <headerFooter alignWithMargins="0">
    <oddHeader>&amp;C&amp;"標楷體,標準"&amp;18九十四學年度第二學期學雜費一覽表</oddHeader>
    <oddFooter>&amp;C&amp;"Times New Roman,標準"&amp;P/&amp;N</oddFooter>
  </headerFooter>
  <colBreaks count="2" manualBreakCount="2">
    <brk id="29" max="65535" man="1"/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私立康寧專科學校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viviensu</cp:lastModifiedBy>
  <cp:lastPrinted>2006-01-03T04:02:47Z</cp:lastPrinted>
  <dcterms:created xsi:type="dcterms:W3CDTF">2001-12-10T01:03:02Z</dcterms:created>
  <dcterms:modified xsi:type="dcterms:W3CDTF">2006-01-03T04:05:42Z</dcterms:modified>
  <cp:category/>
  <cp:version/>
  <cp:contentType/>
  <cp:contentStatus/>
</cp:coreProperties>
</file>