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2000" windowHeight="6285" activeTab="0"/>
  </bookViews>
  <sheets>
    <sheet name="931" sheetId="1" r:id="rId1"/>
  </sheets>
  <definedNames>
    <definedName name="_xlnm.Print_Titles" localSheetId="0">'931'!$A:$C</definedName>
  </definedNames>
  <calcPr fullCalcOnLoad="1"/>
</workbook>
</file>

<file path=xl/sharedStrings.xml><?xml version="1.0" encoding="utf-8"?>
<sst xmlns="http://schemas.openxmlformats.org/spreadsheetml/2006/main" count="98" uniqueCount="36">
  <si>
    <t>護理科</t>
  </si>
  <si>
    <t>資管科</t>
  </si>
  <si>
    <t>幼保科</t>
  </si>
  <si>
    <t>五專</t>
  </si>
  <si>
    <t>二專日</t>
  </si>
  <si>
    <t>二專夜</t>
  </si>
  <si>
    <t>一年級</t>
  </si>
  <si>
    <t>二年級</t>
  </si>
  <si>
    <t>三年級</t>
  </si>
  <si>
    <t>學費</t>
  </si>
  <si>
    <t>雜費</t>
  </si>
  <si>
    <t>電腦實習費</t>
  </si>
  <si>
    <t>退撫基金</t>
  </si>
  <si>
    <t>平安保險</t>
  </si>
  <si>
    <t>住宿費</t>
  </si>
  <si>
    <t>合計</t>
  </si>
  <si>
    <t>企管科</t>
  </si>
  <si>
    <t>國貿科</t>
  </si>
  <si>
    <t>應用外語科</t>
  </si>
  <si>
    <t>視傳科</t>
  </si>
  <si>
    <t>在職班</t>
  </si>
  <si>
    <t>二專夜</t>
  </si>
  <si>
    <t>二專日</t>
  </si>
  <si>
    <t>五專</t>
  </si>
  <si>
    <t>四年級</t>
  </si>
  <si>
    <t>五年級</t>
  </si>
  <si>
    <t>五年級(仁愛實習)</t>
  </si>
  <si>
    <t>在職專班</t>
  </si>
  <si>
    <t>二年級</t>
  </si>
  <si>
    <t>三年級</t>
  </si>
  <si>
    <t>普二</t>
  </si>
  <si>
    <r>
      <t>學分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時</t>
    </r>
    <r>
      <rPr>
        <sz val="14"/>
        <rFont val="Times New Roman"/>
        <family val="1"/>
      </rPr>
      <t>)</t>
    </r>
    <r>
      <rPr>
        <sz val="14"/>
        <rFont val="新細明體"/>
        <family val="1"/>
      </rPr>
      <t>數</t>
    </r>
  </si>
  <si>
    <t xml:space="preserve"> 學雜費</t>
  </si>
  <si>
    <t xml:space="preserve"> </t>
  </si>
  <si>
    <t>可助貨金額</t>
  </si>
  <si>
    <t>學生人數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</si>
</sst>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);[Red]\(0\)"/>
    <numFmt numFmtId="178" formatCode="_-* #,##0.0_-;\-* #,##0.0_-;_-* &quot;-&quot;??_-;_-@_-"/>
    <numFmt numFmtId="179" formatCode="_-* #,##0_-;\-* #,##0_-;_-* &quot;-&quot;??_-;_-@_-"/>
    <numFmt numFmtId="180" formatCode="_-* #,##0.000_-;\-* #,##0.000_-;_-* &quot;-&quot;??_-;_-@_-"/>
    <numFmt numFmtId="181" formatCode="_-* #,##0.0000_-;\-* #,##0.0000_-;_-* &quot;-&quot;??_-;_-@_-"/>
    <numFmt numFmtId="182" formatCode="_-* #,##0.00000_-;\-* #,##0.00000_-;_-* &quot;-&quot;??_-;_-@_-"/>
    <numFmt numFmtId="183" formatCode="_-* #,##0.000000_-;\-* #,##0.000000_-;_-* &quot;-&quot;??_-;_-@_-"/>
    <numFmt numFmtId="184" formatCode="_-* #,##0.0000000_-;\-* #,##0.0000000_-;_-* &quot;-&quot;??_-;_-@_-"/>
  </numFmts>
  <fonts count="8">
    <font>
      <sz val="12"/>
      <name val="新細明體"/>
      <family val="0"/>
    </font>
    <font>
      <sz val="9"/>
      <name val="新細明體"/>
      <family val="1"/>
    </font>
    <font>
      <sz val="16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0"/>
    </font>
    <font>
      <sz val="14"/>
      <name val="Times New Roman"/>
      <family val="1"/>
    </font>
    <font>
      <sz val="11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176" fontId="0" fillId="0" borderId="1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Border="1" applyAlignment="1" quotePrefix="1">
      <alignment horizontal="center" vertical="center"/>
    </xf>
    <xf numFmtId="176" fontId="3" fillId="0" borderId="5" xfId="0" applyNumberFormat="1" applyFont="1" applyBorder="1" applyAlignment="1" quotePrefix="1">
      <alignment horizontal="center" vertical="center"/>
    </xf>
    <xf numFmtId="176" fontId="3" fillId="2" borderId="3" xfId="0" applyNumberFormat="1" applyFont="1" applyFill="1" applyBorder="1" applyAlignment="1" quotePrefix="1">
      <alignment horizontal="center" vertical="center"/>
    </xf>
    <xf numFmtId="176" fontId="3" fillId="3" borderId="5" xfId="0" applyNumberFormat="1" applyFont="1" applyFill="1" applyBorder="1" applyAlignment="1">
      <alignment horizontal="center" vertical="center"/>
    </xf>
    <xf numFmtId="176" fontId="3" fillId="3" borderId="4" xfId="0" applyNumberFormat="1" applyFont="1" applyFill="1" applyBorder="1" applyAlignment="1">
      <alignment horizontal="center" vertical="center"/>
    </xf>
    <xf numFmtId="176" fontId="3" fillId="0" borderId="6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3" fillId="3" borderId="5" xfId="0" applyNumberFormat="1" applyFont="1" applyFill="1" applyBorder="1" applyAlignment="1" quotePrefix="1">
      <alignment horizontal="center" vertical="center"/>
    </xf>
    <xf numFmtId="176" fontId="3" fillId="3" borderId="4" xfId="0" applyNumberFormat="1" applyFont="1" applyFill="1" applyBorder="1" applyAlignment="1" quotePrefix="1">
      <alignment horizontal="center" vertical="center"/>
    </xf>
    <xf numFmtId="176" fontId="3" fillId="2" borderId="5" xfId="0" applyNumberFormat="1" applyFont="1" applyFill="1" applyBorder="1" applyAlignment="1">
      <alignment horizontal="center"/>
    </xf>
    <xf numFmtId="176" fontId="3" fillId="3" borderId="5" xfId="0" applyNumberFormat="1" applyFont="1" applyFill="1" applyBorder="1" applyAlignment="1">
      <alignment horizontal="center"/>
    </xf>
    <xf numFmtId="176" fontId="3" fillId="0" borderId="5" xfId="0" applyNumberFormat="1" applyFont="1" applyBorder="1" applyAlignment="1" quotePrefix="1">
      <alignment horizontal="center"/>
    </xf>
    <xf numFmtId="176" fontId="3" fillId="3" borderId="5" xfId="0" applyNumberFormat="1" applyFont="1" applyFill="1" applyBorder="1" applyAlignment="1" quotePrefix="1">
      <alignment horizontal="center"/>
    </xf>
    <xf numFmtId="176" fontId="3" fillId="2" borderId="5" xfId="0" applyNumberFormat="1" applyFont="1" applyFill="1" applyBorder="1" applyAlignment="1">
      <alignment horizontal="center" vertical="center"/>
    </xf>
    <xf numFmtId="176" fontId="3" fillId="3" borderId="4" xfId="0" applyNumberFormat="1" applyFont="1" applyFill="1" applyBorder="1" applyAlignment="1" quotePrefix="1">
      <alignment horizontal="center"/>
    </xf>
    <xf numFmtId="176" fontId="3" fillId="3" borderId="4" xfId="0" applyNumberFormat="1" applyFont="1" applyFill="1" applyBorder="1" applyAlignment="1">
      <alignment horizontal="center"/>
    </xf>
    <xf numFmtId="176" fontId="3" fillId="0" borderId="4" xfId="0" applyNumberFormat="1" applyFont="1" applyBorder="1" applyAlignment="1" quotePrefix="1">
      <alignment horizontal="center"/>
    </xf>
    <xf numFmtId="176" fontId="2" fillId="0" borderId="7" xfId="0" applyNumberFormat="1" applyFont="1" applyBorder="1" applyAlignment="1">
      <alignment horizontal="centerContinuous" vertical="center"/>
    </xf>
    <xf numFmtId="176" fontId="2" fillId="0" borderId="8" xfId="0" applyNumberFormat="1" applyFont="1" applyBorder="1" applyAlignment="1">
      <alignment horizontal="centerContinuous" vertical="center"/>
    </xf>
    <xf numFmtId="176" fontId="3" fillId="0" borderId="9" xfId="0" applyNumberFormat="1" applyFont="1" applyBorder="1" applyAlignment="1">
      <alignment horizontal="centerContinuous"/>
    </xf>
    <xf numFmtId="176" fontId="3" fillId="0" borderId="10" xfId="0" applyNumberFormat="1" applyFont="1" applyBorder="1" applyAlignment="1">
      <alignment horizontal="centerContinuous"/>
    </xf>
    <xf numFmtId="176" fontId="2" fillId="0" borderId="11" xfId="0" applyNumberFormat="1" applyFont="1" applyBorder="1" applyAlignment="1">
      <alignment horizontal="centerContinuous" vertical="center"/>
    </xf>
    <xf numFmtId="176" fontId="3" fillId="2" borderId="3" xfId="0" applyNumberFormat="1" applyFont="1" applyFill="1" applyBorder="1" applyAlignment="1">
      <alignment horizontal="center"/>
    </xf>
    <xf numFmtId="176" fontId="0" fillId="0" borderId="12" xfId="0" applyNumberFormat="1" applyFont="1" applyBorder="1" applyAlignment="1">
      <alignment vertical="center"/>
    </xf>
    <xf numFmtId="176" fontId="0" fillId="0" borderId="4" xfId="0" applyNumberFormat="1" applyFont="1" applyBorder="1" applyAlignment="1">
      <alignment vertical="center"/>
    </xf>
    <xf numFmtId="179" fontId="7" fillId="2" borderId="3" xfId="15" applyNumberFormat="1" applyFont="1" applyFill="1" applyBorder="1" applyAlignment="1">
      <alignment horizontal="left" vertical="center" indent="1"/>
    </xf>
    <xf numFmtId="179" fontId="7" fillId="3" borderId="5" xfId="15" applyNumberFormat="1" applyFont="1" applyFill="1" applyBorder="1" applyAlignment="1">
      <alignment horizontal="left" vertical="center" indent="1"/>
    </xf>
    <xf numFmtId="179" fontId="7" fillId="3" borderId="4" xfId="15" applyNumberFormat="1" applyFont="1" applyFill="1" applyBorder="1" applyAlignment="1">
      <alignment horizontal="left" vertical="center" indent="1"/>
    </xf>
    <xf numFmtId="176" fontId="3" fillId="0" borderId="5" xfId="0" applyNumberFormat="1" applyFont="1" applyBorder="1" applyAlignment="1">
      <alignment horizontal="center"/>
    </xf>
    <xf numFmtId="176" fontId="3" fillId="0" borderId="4" xfId="0" applyNumberFormat="1" applyFont="1" applyBorder="1" applyAlignment="1" quotePrefix="1">
      <alignment horizontal="center" vertical="center"/>
    </xf>
    <xf numFmtId="176" fontId="3" fillId="3" borderId="13" xfId="0" applyNumberFormat="1" applyFont="1" applyFill="1" applyBorder="1" applyAlignment="1" quotePrefix="1">
      <alignment horizontal="center" vertical="center"/>
    </xf>
    <xf numFmtId="176" fontId="3" fillId="0" borderId="13" xfId="0" applyNumberFormat="1" applyFont="1" applyFill="1" applyBorder="1" applyAlignment="1" quotePrefix="1">
      <alignment horizontal="center" vertic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76" fontId="3" fillId="3" borderId="5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Border="1" applyAlignment="1" quotePrefix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 wrapText="1"/>
    </xf>
    <xf numFmtId="176" fontId="2" fillId="0" borderId="7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6" fontId="3" fillId="0" borderId="17" xfId="0" applyNumberFormat="1" applyFont="1" applyBorder="1" applyAlignment="1">
      <alignment horizontal="center"/>
    </xf>
    <xf numFmtId="176" fontId="3" fillId="0" borderId="18" xfId="0" applyNumberFormat="1" applyFont="1" applyBorder="1" applyAlignment="1">
      <alignment horizontal="center"/>
    </xf>
    <xf numFmtId="176" fontId="3" fillId="2" borderId="3" xfId="0" applyNumberFormat="1" applyFont="1" applyFill="1" applyBorder="1" applyAlignment="1">
      <alignment horizontal="center" vertical="center" wrapText="1"/>
    </xf>
    <xf numFmtId="176" fontId="3" fillId="3" borderId="4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/>
    </xf>
    <xf numFmtId="176" fontId="3" fillId="0" borderId="4" xfId="0" applyNumberFormat="1" applyFont="1" applyBorder="1" applyAlignment="1">
      <alignment horizont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/>
    </xf>
    <xf numFmtId="176" fontId="3" fillId="0" borderId="4" xfId="0" applyNumberFormat="1" applyFont="1" applyBorder="1" applyAlignment="1" quotePrefix="1">
      <alignment horizontal="center" vertical="center" wrapText="1"/>
    </xf>
    <xf numFmtId="176" fontId="3" fillId="0" borderId="5" xfId="0" applyNumberFormat="1" applyFont="1" applyBorder="1" applyAlignment="1" quotePrefix="1">
      <alignment horizontal="center" vertical="center" wrapText="1"/>
    </xf>
    <xf numFmtId="176" fontId="3" fillId="0" borderId="19" xfId="0" applyNumberFormat="1" applyFont="1" applyBorder="1" applyAlignment="1" quotePrefix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3" fillId="3" borderId="13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76" fontId="0" fillId="0" borderId="31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32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centerContinuous"/>
    </xf>
    <xf numFmtId="176" fontId="0" fillId="0" borderId="18" xfId="0" applyNumberFormat="1" applyFont="1" applyBorder="1" applyAlignment="1">
      <alignment horizontal="centerContinuous"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0" fillId="0" borderId="3" xfId="0" applyNumberFormat="1" applyFont="1" applyBorder="1" applyAlignment="1">
      <alignment horizontal="centerContinuous"/>
    </xf>
    <xf numFmtId="176" fontId="0" fillId="0" borderId="5" xfId="0" applyNumberFormat="1" applyFont="1" applyBorder="1" applyAlignment="1">
      <alignment horizontal="centerContinuous"/>
    </xf>
    <xf numFmtId="176" fontId="0" fillId="0" borderId="4" xfId="0" applyNumberFormat="1" applyFont="1" applyBorder="1" applyAlignment="1">
      <alignment horizontal="centerContinuous"/>
    </xf>
    <xf numFmtId="176" fontId="0" fillId="0" borderId="33" xfId="0" applyNumberFormat="1" applyFont="1" applyBorder="1" applyAlignment="1">
      <alignment/>
    </xf>
    <xf numFmtId="176" fontId="0" fillId="0" borderId="34" xfId="0" applyNumberFormat="1" applyFont="1" applyBorder="1" applyAlignment="1">
      <alignment/>
    </xf>
    <xf numFmtId="176" fontId="0" fillId="0" borderId="35" xfId="0" applyNumberFormat="1" applyFont="1" applyBorder="1" applyAlignment="1">
      <alignment/>
    </xf>
    <xf numFmtId="176" fontId="0" fillId="0" borderId="36" xfId="0" applyNumberFormat="1" applyFont="1" applyBorder="1" applyAlignment="1">
      <alignment horizontal="center" vertical="center" textRotation="255"/>
    </xf>
    <xf numFmtId="176" fontId="0" fillId="0" borderId="13" xfId="0" applyNumberFormat="1" applyFont="1" applyBorder="1" applyAlignment="1">
      <alignment vertical="center"/>
    </xf>
    <xf numFmtId="176" fontId="0" fillId="2" borderId="3" xfId="0" applyNumberFormat="1" applyFont="1" applyFill="1" applyBorder="1" applyAlignment="1">
      <alignment vertical="center"/>
    </xf>
    <xf numFmtId="176" fontId="0" fillId="0" borderId="5" xfId="0" applyNumberFormat="1" applyFont="1" applyBorder="1" applyAlignment="1">
      <alignment vertical="center"/>
    </xf>
    <xf numFmtId="176" fontId="0" fillId="2" borderId="5" xfId="0" applyNumberFormat="1" applyFont="1" applyFill="1" applyBorder="1" applyAlignment="1">
      <alignment vertical="center"/>
    </xf>
    <xf numFmtId="176" fontId="0" fillId="3" borderId="5" xfId="0" applyNumberFormat="1" applyFont="1" applyFill="1" applyBorder="1" applyAlignment="1">
      <alignment vertical="center"/>
    </xf>
    <xf numFmtId="176" fontId="0" fillId="3" borderId="4" xfId="0" applyNumberFormat="1" applyFont="1" applyFill="1" applyBorder="1" applyAlignment="1">
      <alignment vertical="center"/>
    </xf>
    <xf numFmtId="176" fontId="0" fillId="3" borderId="13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37" xfId="0" applyNumberFormat="1" applyFont="1" applyBorder="1" applyAlignment="1">
      <alignment horizontal="center" vertical="center" textRotation="255"/>
    </xf>
    <xf numFmtId="177" fontId="0" fillId="2" borderId="38" xfId="0" applyNumberFormat="1" applyFont="1" applyFill="1" applyBorder="1" applyAlignment="1">
      <alignment vertical="center"/>
    </xf>
    <xf numFmtId="177" fontId="0" fillId="0" borderId="39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77" fontId="0" fillId="2" borderId="39" xfId="0" applyNumberFormat="1" applyFont="1" applyFill="1" applyBorder="1" applyAlignment="1">
      <alignment vertical="center"/>
    </xf>
    <xf numFmtId="177" fontId="0" fillId="3" borderId="40" xfId="0" applyNumberFormat="1" applyFont="1" applyFill="1" applyBorder="1" applyAlignment="1">
      <alignment vertical="center"/>
    </xf>
    <xf numFmtId="177" fontId="0" fillId="3" borderId="39" xfId="0" applyNumberFormat="1" applyFont="1" applyFill="1" applyBorder="1" applyAlignment="1">
      <alignment vertical="center"/>
    </xf>
    <xf numFmtId="177" fontId="0" fillId="3" borderId="27" xfId="0" applyNumberFormat="1" applyFont="1" applyFill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7" fontId="0" fillId="0" borderId="27" xfId="0" applyNumberFormat="1" applyFont="1" applyFill="1" applyBorder="1" applyAlignment="1">
      <alignment vertical="center"/>
    </xf>
    <xf numFmtId="176" fontId="0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"/>
  <sheetViews>
    <sheetView tabSelected="1" zoomScale="75" zoomScaleNormal="75" workbookViewId="0" topLeftCell="A1">
      <pane xSplit="3" ySplit="4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11" sqref="G11"/>
    </sheetView>
  </sheetViews>
  <sheetFormatPr defaultColWidth="9.00390625" defaultRowHeight="16.5"/>
  <cols>
    <col min="1" max="1" width="6.25390625" style="83" customWidth="1"/>
    <col min="2" max="2" width="10.50390625" style="83" customWidth="1"/>
    <col min="3" max="3" width="14.50390625" style="83" customWidth="1"/>
    <col min="4" max="11" width="9.50390625" style="83" customWidth="1"/>
    <col min="12" max="12" width="10.00390625" style="83" customWidth="1"/>
    <col min="13" max="18" width="9.50390625" style="83" customWidth="1"/>
    <col min="19" max="19" width="10.25390625" style="83" customWidth="1"/>
    <col min="20" max="20" width="9.75390625" style="83" customWidth="1"/>
    <col min="21" max="32" width="9.625" style="83" customWidth="1"/>
    <col min="33" max="33" width="10.875" style="83" customWidth="1"/>
    <col min="34" max="40" width="9.00390625" style="83" customWidth="1"/>
    <col min="41" max="43" width="9.00390625" style="109" customWidth="1"/>
    <col min="44" max="44" width="9.00390625" style="83" customWidth="1"/>
    <col min="45" max="45" width="10.375" style="83" bestFit="1" customWidth="1"/>
    <col min="46" max="46" width="9.00390625" style="83" customWidth="1"/>
    <col min="47" max="49" width="9.00390625" style="109" customWidth="1"/>
    <col min="50" max="50" width="9.00390625" style="83" customWidth="1"/>
    <col min="51" max="51" width="9.00390625" style="109" customWidth="1"/>
    <col min="52" max="52" width="9.00390625" style="83" customWidth="1"/>
    <col min="53" max="55" width="9.00390625" style="109" customWidth="1"/>
    <col min="56" max="56" width="9.00390625" style="83" customWidth="1"/>
    <col min="57" max="57" width="9.00390625" style="109" customWidth="1"/>
    <col min="58" max="59" width="9.00390625" style="83" customWidth="1"/>
    <col min="60" max="60" width="9.00390625" style="82" customWidth="1"/>
    <col min="61" max="16384" width="9.00390625" style="83" customWidth="1"/>
  </cols>
  <sheetData>
    <row r="1" spans="1:59" s="75" customFormat="1" ht="39.75" customHeight="1" thickBot="1">
      <c r="A1" s="1"/>
      <c r="B1" s="2"/>
      <c r="C1" s="27"/>
      <c r="D1" s="21" t="s">
        <v>0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5"/>
      <c r="S1" s="71" t="s">
        <v>1</v>
      </c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3"/>
      <c r="AF1" s="71" t="s">
        <v>2</v>
      </c>
      <c r="AG1" s="72"/>
      <c r="AH1" s="72"/>
      <c r="AI1" s="72"/>
      <c r="AJ1" s="72"/>
      <c r="AK1" s="72"/>
      <c r="AL1" s="72"/>
      <c r="AM1" s="73"/>
      <c r="AN1" s="71" t="s">
        <v>16</v>
      </c>
      <c r="AO1" s="72"/>
      <c r="AP1" s="72"/>
      <c r="AQ1" s="72"/>
      <c r="AR1" s="72"/>
      <c r="AS1" s="73"/>
      <c r="AT1" s="41" t="s">
        <v>17</v>
      </c>
      <c r="AU1" s="42"/>
      <c r="AV1" s="42"/>
      <c r="AW1" s="42"/>
      <c r="AX1" s="42"/>
      <c r="AY1" s="44"/>
      <c r="AZ1" s="41" t="s">
        <v>18</v>
      </c>
      <c r="BA1" s="42"/>
      <c r="BB1" s="43"/>
      <c r="BC1" s="44"/>
      <c r="BD1" s="41" t="s">
        <v>19</v>
      </c>
      <c r="BE1" s="42"/>
      <c r="BF1" s="43"/>
      <c r="BG1" s="44"/>
    </row>
    <row r="2" spans="1:59" ht="39.75" customHeight="1">
      <c r="A2" s="76"/>
      <c r="B2" s="77"/>
      <c r="C2" s="78"/>
      <c r="D2" s="23" t="s">
        <v>3</v>
      </c>
      <c r="E2" s="24"/>
      <c r="F2" s="79"/>
      <c r="G2" s="79"/>
      <c r="H2" s="79"/>
      <c r="I2" s="80"/>
      <c r="J2" s="45" t="s">
        <v>4</v>
      </c>
      <c r="K2" s="48"/>
      <c r="L2" s="46" t="s">
        <v>21</v>
      </c>
      <c r="M2" s="46"/>
      <c r="N2" s="46"/>
      <c r="O2" s="46"/>
      <c r="P2" s="46"/>
      <c r="Q2" s="46"/>
      <c r="R2" s="48"/>
      <c r="S2" s="45" t="s">
        <v>3</v>
      </c>
      <c r="T2" s="46"/>
      <c r="U2" s="46"/>
      <c r="V2" s="46"/>
      <c r="W2" s="48"/>
      <c r="X2" s="45" t="s">
        <v>4</v>
      </c>
      <c r="Y2" s="48"/>
      <c r="Z2" s="45" t="s">
        <v>5</v>
      </c>
      <c r="AA2" s="46"/>
      <c r="AB2" s="46"/>
      <c r="AC2" s="46"/>
      <c r="AD2" s="46"/>
      <c r="AE2" s="48"/>
      <c r="AF2" s="45" t="s">
        <v>22</v>
      </c>
      <c r="AG2" s="81"/>
      <c r="AH2" s="45" t="s">
        <v>5</v>
      </c>
      <c r="AI2" s="46"/>
      <c r="AJ2" s="46"/>
      <c r="AK2" s="46"/>
      <c r="AL2" s="46"/>
      <c r="AM2" s="48"/>
      <c r="AN2" s="45" t="s">
        <v>23</v>
      </c>
      <c r="AO2" s="46"/>
      <c r="AP2" s="47"/>
      <c r="AQ2" s="48"/>
      <c r="AR2" s="45" t="s">
        <v>4</v>
      </c>
      <c r="AS2" s="48"/>
      <c r="AT2" s="45" t="s">
        <v>23</v>
      </c>
      <c r="AU2" s="46"/>
      <c r="AV2" s="47"/>
      <c r="AW2" s="48"/>
      <c r="AX2" s="45" t="s">
        <v>22</v>
      </c>
      <c r="AY2" s="48"/>
      <c r="AZ2" s="45" t="s">
        <v>23</v>
      </c>
      <c r="BA2" s="46"/>
      <c r="BB2" s="47"/>
      <c r="BC2" s="48"/>
      <c r="BD2" s="45" t="s">
        <v>22</v>
      </c>
      <c r="BE2" s="48"/>
      <c r="BF2" s="36" t="s">
        <v>20</v>
      </c>
      <c r="BG2" s="37"/>
    </row>
    <row r="3" spans="1:59" ht="39.75" customHeight="1">
      <c r="A3" s="76"/>
      <c r="B3" s="77"/>
      <c r="C3" s="78"/>
      <c r="D3" s="49" t="s">
        <v>6</v>
      </c>
      <c r="E3" s="39" t="s">
        <v>7</v>
      </c>
      <c r="F3" s="39" t="s">
        <v>8</v>
      </c>
      <c r="G3" s="57" t="s">
        <v>24</v>
      </c>
      <c r="H3" s="58" t="s">
        <v>25</v>
      </c>
      <c r="I3" s="56" t="s">
        <v>26</v>
      </c>
      <c r="J3" s="49" t="s">
        <v>6</v>
      </c>
      <c r="K3" s="33" t="s">
        <v>7</v>
      </c>
      <c r="L3" s="32"/>
      <c r="M3" s="51" t="s">
        <v>20</v>
      </c>
      <c r="N3" s="51"/>
      <c r="O3" s="51"/>
      <c r="P3" s="51" t="s">
        <v>27</v>
      </c>
      <c r="Q3" s="51"/>
      <c r="R3" s="52"/>
      <c r="S3" s="49" t="s">
        <v>6</v>
      </c>
      <c r="T3" s="39" t="s">
        <v>7</v>
      </c>
      <c r="U3" s="39" t="s">
        <v>8</v>
      </c>
      <c r="V3" s="53" t="s">
        <v>24</v>
      </c>
      <c r="W3" s="54" t="s">
        <v>25</v>
      </c>
      <c r="X3" s="49" t="s">
        <v>6</v>
      </c>
      <c r="Y3" s="50" t="s">
        <v>28</v>
      </c>
      <c r="Z3" s="84" t="s">
        <v>20</v>
      </c>
      <c r="AA3" s="85"/>
      <c r="AB3" s="85"/>
      <c r="AC3" s="85" t="s">
        <v>27</v>
      </c>
      <c r="AD3" s="85"/>
      <c r="AE3" s="86"/>
      <c r="AF3" s="49" t="s">
        <v>6</v>
      </c>
      <c r="AG3" s="33" t="s">
        <v>7</v>
      </c>
      <c r="AH3" s="55" t="s">
        <v>20</v>
      </c>
      <c r="AI3" s="51"/>
      <c r="AJ3" s="51"/>
      <c r="AK3" s="51" t="s">
        <v>27</v>
      </c>
      <c r="AL3" s="51"/>
      <c r="AM3" s="52"/>
      <c r="AN3" s="49" t="s">
        <v>6</v>
      </c>
      <c r="AO3" s="38" t="s">
        <v>28</v>
      </c>
      <c r="AP3" s="38" t="s">
        <v>29</v>
      </c>
      <c r="AQ3" s="74" t="s">
        <v>24</v>
      </c>
      <c r="AR3" s="49" t="s">
        <v>6</v>
      </c>
      <c r="AS3" s="50" t="s">
        <v>28</v>
      </c>
      <c r="AT3" s="49" t="s">
        <v>6</v>
      </c>
      <c r="AU3" s="38" t="s">
        <v>28</v>
      </c>
      <c r="AV3" s="38" t="s">
        <v>29</v>
      </c>
      <c r="AW3" s="74" t="s">
        <v>24</v>
      </c>
      <c r="AX3" s="49" t="s">
        <v>6</v>
      </c>
      <c r="AY3" s="50" t="s">
        <v>28</v>
      </c>
      <c r="AZ3" s="49" t="s">
        <v>6</v>
      </c>
      <c r="BA3" s="38" t="s">
        <v>28</v>
      </c>
      <c r="BB3" s="38" t="s">
        <v>29</v>
      </c>
      <c r="BC3" s="74" t="s">
        <v>24</v>
      </c>
      <c r="BD3" s="49" t="s">
        <v>6</v>
      </c>
      <c r="BE3" s="50" t="s">
        <v>28</v>
      </c>
      <c r="BF3" s="49" t="s">
        <v>6</v>
      </c>
      <c r="BG3" s="40" t="s">
        <v>28</v>
      </c>
    </row>
    <row r="4" spans="1:59" ht="39.75" customHeight="1">
      <c r="A4" s="87"/>
      <c r="B4" s="88"/>
      <c r="C4" s="89"/>
      <c r="D4" s="49"/>
      <c r="E4" s="39"/>
      <c r="F4" s="39"/>
      <c r="G4" s="57"/>
      <c r="H4" s="58"/>
      <c r="I4" s="56"/>
      <c r="J4" s="49"/>
      <c r="K4" s="33"/>
      <c r="L4" s="13" t="s">
        <v>30</v>
      </c>
      <c r="M4" s="13" t="s">
        <v>6</v>
      </c>
      <c r="N4" s="15" t="s">
        <v>7</v>
      </c>
      <c r="O4" s="15" t="s">
        <v>8</v>
      </c>
      <c r="P4" s="13" t="s">
        <v>6</v>
      </c>
      <c r="Q4" s="15" t="s">
        <v>7</v>
      </c>
      <c r="R4" s="20" t="s">
        <v>8</v>
      </c>
      <c r="S4" s="49"/>
      <c r="T4" s="39"/>
      <c r="U4" s="39"/>
      <c r="V4" s="39"/>
      <c r="W4" s="33"/>
      <c r="X4" s="49"/>
      <c r="Y4" s="50"/>
      <c r="Z4" s="26" t="s">
        <v>6</v>
      </c>
      <c r="AA4" s="16" t="s">
        <v>7</v>
      </c>
      <c r="AB4" s="14" t="s">
        <v>29</v>
      </c>
      <c r="AC4" s="13" t="s">
        <v>6</v>
      </c>
      <c r="AD4" s="16" t="s">
        <v>7</v>
      </c>
      <c r="AE4" s="19" t="s">
        <v>29</v>
      </c>
      <c r="AF4" s="49"/>
      <c r="AG4" s="33"/>
      <c r="AH4" s="26" t="s">
        <v>6</v>
      </c>
      <c r="AI4" s="15" t="s">
        <v>7</v>
      </c>
      <c r="AJ4" s="16" t="s">
        <v>29</v>
      </c>
      <c r="AK4" s="13" t="s">
        <v>6</v>
      </c>
      <c r="AL4" s="15" t="s">
        <v>7</v>
      </c>
      <c r="AM4" s="18" t="s">
        <v>29</v>
      </c>
      <c r="AN4" s="49"/>
      <c r="AO4" s="38"/>
      <c r="AP4" s="38"/>
      <c r="AQ4" s="74"/>
      <c r="AR4" s="49"/>
      <c r="AS4" s="50"/>
      <c r="AT4" s="49"/>
      <c r="AU4" s="38"/>
      <c r="AV4" s="38"/>
      <c r="AW4" s="74"/>
      <c r="AX4" s="49"/>
      <c r="AY4" s="50"/>
      <c r="AZ4" s="49"/>
      <c r="BA4" s="38"/>
      <c r="BB4" s="38"/>
      <c r="BC4" s="74"/>
      <c r="BD4" s="49"/>
      <c r="BE4" s="50"/>
      <c r="BF4" s="49"/>
      <c r="BG4" s="40"/>
    </row>
    <row r="5" spans="1:59" s="75" customFormat="1" ht="39.75" customHeight="1">
      <c r="A5" s="59" t="s">
        <v>31</v>
      </c>
      <c r="B5" s="60"/>
      <c r="C5" s="61"/>
      <c r="D5" s="3"/>
      <c r="E5" s="5"/>
      <c r="F5" s="5"/>
      <c r="G5" s="5"/>
      <c r="H5" s="5"/>
      <c r="I5" s="4"/>
      <c r="J5" s="3"/>
      <c r="K5" s="4"/>
      <c r="L5" s="17">
        <v>25</v>
      </c>
      <c r="M5" s="17">
        <v>20</v>
      </c>
      <c r="N5" s="5">
        <v>17</v>
      </c>
      <c r="O5" s="5">
        <v>16</v>
      </c>
      <c r="P5" s="17">
        <v>20</v>
      </c>
      <c r="Q5" s="5">
        <v>16</v>
      </c>
      <c r="R5" s="4">
        <v>16</v>
      </c>
      <c r="S5" s="3"/>
      <c r="T5" s="5"/>
      <c r="U5" s="5"/>
      <c r="V5" s="5"/>
      <c r="W5" s="4"/>
      <c r="X5" s="6"/>
      <c r="Y5" s="12"/>
      <c r="Z5" s="3">
        <v>18</v>
      </c>
      <c r="AA5" s="7">
        <v>20</v>
      </c>
      <c r="AB5" s="7">
        <v>17</v>
      </c>
      <c r="AC5" s="17">
        <v>20</v>
      </c>
      <c r="AD5" s="7">
        <v>16</v>
      </c>
      <c r="AE5" s="8">
        <v>16</v>
      </c>
      <c r="AF5" s="3"/>
      <c r="AG5" s="4"/>
      <c r="AH5" s="3">
        <v>17</v>
      </c>
      <c r="AI5" s="5">
        <v>15</v>
      </c>
      <c r="AJ5" s="11">
        <v>12</v>
      </c>
      <c r="AK5" s="17">
        <v>20</v>
      </c>
      <c r="AL5" s="5">
        <v>14</v>
      </c>
      <c r="AM5" s="12">
        <v>20</v>
      </c>
      <c r="AN5" s="6"/>
      <c r="AO5" s="11"/>
      <c r="AP5" s="11"/>
      <c r="AQ5" s="34"/>
      <c r="AR5" s="6"/>
      <c r="AS5" s="28"/>
      <c r="AT5" s="6"/>
      <c r="AU5" s="11"/>
      <c r="AV5" s="11"/>
      <c r="AW5" s="34"/>
      <c r="AX5" s="6"/>
      <c r="AY5" s="12"/>
      <c r="AZ5" s="6"/>
      <c r="BA5" s="11"/>
      <c r="BB5" s="11"/>
      <c r="BC5" s="34"/>
      <c r="BD5" s="6"/>
      <c r="BE5" s="12"/>
      <c r="BF5" s="6">
        <v>20</v>
      </c>
      <c r="BG5" s="35">
        <v>20</v>
      </c>
    </row>
    <row r="6" spans="1:59" s="75" customFormat="1" ht="39.75" customHeight="1">
      <c r="A6" s="90" t="s">
        <v>32</v>
      </c>
      <c r="B6" s="9" t="s">
        <v>9</v>
      </c>
      <c r="C6" s="91"/>
      <c r="D6" s="92">
        <v>19950</v>
      </c>
      <c r="E6" s="93">
        <v>19950</v>
      </c>
      <c r="F6" s="93">
        <v>19950</v>
      </c>
      <c r="G6" s="93">
        <v>26880</v>
      </c>
      <c r="H6" s="93">
        <v>26880</v>
      </c>
      <c r="I6" s="28">
        <v>26880</v>
      </c>
      <c r="J6" s="92">
        <v>26880</v>
      </c>
      <c r="K6" s="28">
        <v>26880</v>
      </c>
      <c r="L6" s="94">
        <f aca="true" t="shared" si="0" ref="L6:R6">930*L5</f>
        <v>23250</v>
      </c>
      <c r="M6" s="94">
        <f t="shared" si="0"/>
        <v>18600</v>
      </c>
      <c r="N6" s="95">
        <f t="shared" si="0"/>
        <v>15810</v>
      </c>
      <c r="O6" s="95">
        <f t="shared" si="0"/>
        <v>14880</v>
      </c>
      <c r="P6" s="94">
        <f t="shared" si="0"/>
        <v>18600</v>
      </c>
      <c r="Q6" s="95">
        <f t="shared" si="0"/>
        <v>14880</v>
      </c>
      <c r="R6" s="96">
        <f t="shared" si="0"/>
        <v>14880</v>
      </c>
      <c r="S6" s="92">
        <v>19740</v>
      </c>
      <c r="T6" s="93">
        <v>19740</v>
      </c>
      <c r="U6" s="93">
        <v>19740</v>
      </c>
      <c r="V6" s="93">
        <v>25900</v>
      </c>
      <c r="W6" s="28">
        <v>25900</v>
      </c>
      <c r="X6" s="92">
        <v>25900</v>
      </c>
      <c r="Y6" s="96">
        <v>25900</v>
      </c>
      <c r="Z6" s="92">
        <f aca="true" t="shared" si="1" ref="Z6:AE6">900*Z5</f>
        <v>16200</v>
      </c>
      <c r="AA6" s="95">
        <f t="shared" si="1"/>
        <v>18000</v>
      </c>
      <c r="AB6" s="95">
        <f t="shared" si="1"/>
        <v>15300</v>
      </c>
      <c r="AC6" s="94">
        <f t="shared" si="1"/>
        <v>18000</v>
      </c>
      <c r="AD6" s="95">
        <f t="shared" si="1"/>
        <v>14400</v>
      </c>
      <c r="AE6" s="96">
        <f t="shared" si="1"/>
        <v>14400</v>
      </c>
      <c r="AF6" s="92">
        <v>26750</v>
      </c>
      <c r="AG6" s="28">
        <v>26750</v>
      </c>
      <c r="AH6" s="92">
        <f aca="true" t="shared" si="2" ref="AH6:AM6">910*AH5</f>
        <v>15470</v>
      </c>
      <c r="AI6" s="95">
        <f t="shared" si="2"/>
        <v>13650</v>
      </c>
      <c r="AJ6" s="95">
        <f t="shared" si="2"/>
        <v>10920</v>
      </c>
      <c r="AK6" s="94">
        <f t="shared" si="2"/>
        <v>18200</v>
      </c>
      <c r="AL6" s="95">
        <f t="shared" si="2"/>
        <v>12740</v>
      </c>
      <c r="AM6" s="96">
        <f t="shared" si="2"/>
        <v>18200</v>
      </c>
      <c r="AN6" s="92">
        <v>19740</v>
      </c>
      <c r="AO6" s="95">
        <v>19740</v>
      </c>
      <c r="AP6" s="95">
        <v>19740</v>
      </c>
      <c r="AQ6" s="97">
        <v>25900</v>
      </c>
      <c r="AR6" s="92">
        <v>25900</v>
      </c>
      <c r="AS6" s="28">
        <v>25900</v>
      </c>
      <c r="AT6" s="92">
        <v>19740</v>
      </c>
      <c r="AU6" s="95">
        <v>19740</v>
      </c>
      <c r="AV6" s="95">
        <v>19740</v>
      </c>
      <c r="AW6" s="97">
        <v>25900</v>
      </c>
      <c r="AX6" s="92">
        <v>25900</v>
      </c>
      <c r="AY6" s="96">
        <v>25900</v>
      </c>
      <c r="AZ6" s="92">
        <v>19730</v>
      </c>
      <c r="BA6" s="95">
        <v>19730</v>
      </c>
      <c r="BB6" s="95">
        <v>19730</v>
      </c>
      <c r="BC6" s="97">
        <v>25900</v>
      </c>
      <c r="BD6" s="92">
        <v>25526</v>
      </c>
      <c r="BE6" s="96">
        <v>25526</v>
      </c>
      <c r="BF6" s="92">
        <f>900*BF5</f>
        <v>18000</v>
      </c>
      <c r="BG6" s="98">
        <f>900*BG5</f>
        <v>18000</v>
      </c>
    </row>
    <row r="7" spans="1:59" s="75" customFormat="1" ht="39.75" customHeight="1">
      <c r="A7" s="99"/>
      <c r="B7" s="9" t="s">
        <v>10</v>
      </c>
      <c r="C7" s="91"/>
      <c r="D7" s="92">
        <v>8000</v>
      </c>
      <c r="E7" s="93">
        <v>8000</v>
      </c>
      <c r="F7" s="93">
        <v>8000</v>
      </c>
      <c r="G7" s="93">
        <v>9700</v>
      </c>
      <c r="H7" s="93">
        <v>9700</v>
      </c>
      <c r="I7" s="28">
        <f>9700*0.8</f>
        <v>7760</v>
      </c>
      <c r="J7" s="92">
        <v>9700</v>
      </c>
      <c r="K7" s="28">
        <v>9700</v>
      </c>
      <c r="L7" s="94">
        <f aca="true" t="shared" si="3" ref="L7:R7">300*L5</f>
        <v>7500</v>
      </c>
      <c r="M7" s="94">
        <f t="shared" si="3"/>
        <v>6000</v>
      </c>
      <c r="N7" s="95">
        <f t="shared" si="3"/>
        <v>5100</v>
      </c>
      <c r="O7" s="95">
        <f t="shared" si="3"/>
        <v>4800</v>
      </c>
      <c r="P7" s="94">
        <f t="shared" si="3"/>
        <v>6000</v>
      </c>
      <c r="Q7" s="95">
        <f t="shared" si="3"/>
        <v>4800</v>
      </c>
      <c r="R7" s="96">
        <f t="shared" si="3"/>
        <v>4800</v>
      </c>
      <c r="S7" s="92">
        <v>5870</v>
      </c>
      <c r="T7" s="93">
        <v>5870</v>
      </c>
      <c r="U7" s="93">
        <v>5870</v>
      </c>
      <c r="V7" s="93">
        <v>6700</v>
      </c>
      <c r="W7" s="28">
        <v>6700</v>
      </c>
      <c r="X7" s="92">
        <v>6700</v>
      </c>
      <c r="Y7" s="96">
        <v>6700</v>
      </c>
      <c r="Z7" s="92">
        <f aca="true" t="shared" si="4" ref="Z7:AE7">290*Z5</f>
        <v>5220</v>
      </c>
      <c r="AA7" s="95">
        <f t="shared" si="4"/>
        <v>5800</v>
      </c>
      <c r="AB7" s="95">
        <f t="shared" si="4"/>
        <v>4930</v>
      </c>
      <c r="AC7" s="94">
        <f t="shared" si="4"/>
        <v>5800</v>
      </c>
      <c r="AD7" s="95">
        <f t="shared" si="4"/>
        <v>4640</v>
      </c>
      <c r="AE7" s="96">
        <f t="shared" si="4"/>
        <v>4640</v>
      </c>
      <c r="AF7" s="92">
        <v>7350</v>
      </c>
      <c r="AG7" s="28">
        <v>7350</v>
      </c>
      <c r="AH7" s="92">
        <f aca="true" t="shared" si="5" ref="AH7:AM7">300*AH5</f>
        <v>5100</v>
      </c>
      <c r="AI7" s="95">
        <f t="shared" si="5"/>
        <v>4500</v>
      </c>
      <c r="AJ7" s="95">
        <f t="shared" si="5"/>
        <v>3600</v>
      </c>
      <c r="AK7" s="94">
        <f t="shared" si="5"/>
        <v>6000</v>
      </c>
      <c r="AL7" s="95">
        <f t="shared" si="5"/>
        <v>4200</v>
      </c>
      <c r="AM7" s="96">
        <f t="shared" si="5"/>
        <v>6000</v>
      </c>
      <c r="AN7" s="92">
        <v>5870</v>
      </c>
      <c r="AO7" s="95">
        <v>5870</v>
      </c>
      <c r="AP7" s="95">
        <v>5870</v>
      </c>
      <c r="AQ7" s="97">
        <v>6700</v>
      </c>
      <c r="AR7" s="92">
        <v>6700</v>
      </c>
      <c r="AS7" s="28">
        <v>6700</v>
      </c>
      <c r="AT7" s="92">
        <v>5870</v>
      </c>
      <c r="AU7" s="95">
        <v>5870</v>
      </c>
      <c r="AV7" s="95">
        <v>5870</v>
      </c>
      <c r="AW7" s="97">
        <v>6700</v>
      </c>
      <c r="AX7" s="92">
        <v>6700</v>
      </c>
      <c r="AY7" s="96">
        <v>6700</v>
      </c>
      <c r="AZ7" s="92">
        <v>5770</v>
      </c>
      <c r="BA7" s="95">
        <v>5770</v>
      </c>
      <c r="BB7" s="95">
        <v>5770</v>
      </c>
      <c r="BC7" s="97">
        <v>6630</v>
      </c>
      <c r="BD7" s="92">
        <v>6474</v>
      </c>
      <c r="BE7" s="96">
        <v>6474</v>
      </c>
      <c r="BF7" s="92">
        <f>290*BF5</f>
        <v>5800</v>
      </c>
      <c r="BG7" s="98">
        <f>290*BG5</f>
        <v>5800</v>
      </c>
    </row>
    <row r="8" spans="1:59" s="75" customFormat="1" ht="39.75" customHeight="1">
      <c r="A8" s="99"/>
      <c r="B8" s="9" t="s">
        <v>11</v>
      </c>
      <c r="C8" s="91"/>
      <c r="D8" s="92">
        <v>850</v>
      </c>
      <c r="E8" s="93"/>
      <c r="F8" s="93"/>
      <c r="G8" s="93">
        <v>850</v>
      </c>
      <c r="H8" s="93"/>
      <c r="I8" s="28"/>
      <c r="J8" s="92">
        <v>850</v>
      </c>
      <c r="K8" s="28"/>
      <c r="L8" s="94"/>
      <c r="M8" s="94">
        <v>850</v>
      </c>
      <c r="N8" s="93"/>
      <c r="O8" s="93">
        <v>850</v>
      </c>
      <c r="P8" s="94"/>
      <c r="Q8" s="93"/>
      <c r="R8" s="28">
        <v>850</v>
      </c>
      <c r="S8" s="92">
        <v>1700</v>
      </c>
      <c r="T8" s="93">
        <v>1700</v>
      </c>
      <c r="U8" s="93">
        <v>1700</v>
      </c>
      <c r="V8" s="93">
        <v>1700</v>
      </c>
      <c r="W8" s="28">
        <v>1700</v>
      </c>
      <c r="X8" s="92">
        <v>1700</v>
      </c>
      <c r="Y8" s="96">
        <v>1700</v>
      </c>
      <c r="Z8" s="92">
        <v>1700</v>
      </c>
      <c r="AA8" s="95">
        <v>1700</v>
      </c>
      <c r="AB8" s="95">
        <v>1700</v>
      </c>
      <c r="AC8" s="94">
        <v>1700</v>
      </c>
      <c r="AD8" s="95">
        <v>1700</v>
      </c>
      <c r="AE8" s="96">
        <v>1700</v>
      </c>
      <c r="AF8" s="92">
        <v>850</v>
      </c>
      <c r="AG8" s="28"/>
      <c r="AH8" s="92"/>
      <c r="AI8" s="93">
        <v>850</v>
      </c>
      <c r="AJ8" s="95"/>
      <c r="AK8" s="94">
        <v>850</v>
      </c>
      <c r="AL8" s="93"/>
      <c r="AM8" s="96">
        <v>850</v>
      </c>
      <c r="AN8" s="92">
        <v>850</v>
      </c>
      <c r="AO8" s="95">
        <v>850</v>
      </c>
      <c r="AP8" s="95">
        <v>850</v>
      </c>
      <c r="AQ8" s="97"/>
      <c r="AR8" s="92">
        <v>850</v>
      </c>
      <c r="AS8" s="28"/>
      <c r="AT8" s="92">
        <v>850</v>
      </c>
      <c r="AU8" s="95">
        <v>850</v>
      </c>
      <c r="AV8" s="95">
        <v>850</v>
      </c>
      <c r="AW8" s="97"/>
      <c r="AX8" s="92">
        <v>850</v>
      </c>
      <c r="AY8" s="96"/>
      <c r="AZ8" s="92">
        <v>850</v>
      </c>
      <c r="BA8" s="95">
        <v>850</v>
      </c>
      <c r="BB8" s="95"/>
      <c r="BC8" s="97"/>
      <c r="BD8" s="92">
        <v>1700</v>
      </c>
      <c r="BE8" s="96">
        <v>1700</v>
      </c>
      <c r="BF8" s="92">
        <v>1700</v>
      </c>
      <c r="BG8" s="98">
        <v>1700</v>
      </c>
    </row>
    <row r="9" spans="1:59" s="75" customFormat="1" ht="39.75" customHeight="1">
      <c r="A9" s="99"/>
      <c r="B9" s="9" t="s">
        <v>12</v>
      </c>
      <c r="C9" s="91"/>
      <c r="D9" s="92">
        <v>399</v>
      </c>
      <c r="E9" s="93">
        <v>399</v>
      </c>
      <c r="F9" s="93">
        <v>399</v>
      </c>
      <c r="G9" s="93">
        <v>538</v>
      </c>
      <c r="H9" s="93">
        <v>538</v>
      </c>
      <c r="I9" s="28">
        <v>538</v>
      </c>
      <c r="J9" s="92">
        <v>538</v>
      </c>
      <c r="K9" s="28">
        <v>538</v>
      </c>
      <c r="L9" s="94">
        <f aca="true" t="shared" si="6" ref="L9:R9">18*L5</f>
        <v>450</v>
      </c>
      <c r="M9" s="94">
        <f t="shared" si="6"/>
        <v>360</v>
      </c>
      <c r="N9" s="93">
        <f t="shared" si="6"/>
        <v>306</v>
      </c>
      <c r="O9" s="93">
        <f t="shared" si="6"/>
        <v>288</v>
      </c>
      <c r="P9" s="94">
        <f t="shared" si="6"/>
        <v>360</v>
      </c>
      <c r="Q9" s="93">
        <f t="shared" si="6"/>
        <v>288</v>
      </c>
      <c r="R9" s="28">
        <f t="shared" si="6"/>
        <v>288</v>
      </c>
      <c r="S9" s="92">
        <v>395</v>
      </c>
      <c r="T9" s="93">
        <v>395</v>
      </c>
      <c r="U9" s="93">
        <v>395</v>
      </c>
      <c r="V9" s="93">
        <v>518</v>
      </c>
      <c r="W9" s="28">
        <v>518</v>
      </c>
      <c r="X9" s="92">
        <v>518</v>
      </c>
      <c r="Y9" s="96">
        <v>518</v>
      </c>
      <c r="Z9" s="92">
        <f aca="true" t="shared" si="7" ref="Z9:AE9">18*Z5</f>
        <v>324</v>
      </c>
      <c r="AA9" s="93">
        <f t="shared" si="7"/>
        <v>360</v>
      </c>
      <c r="AB9" s="93">
        <f t="shared" si="7"/>
        <v>306</v>
      </c>
      <c r="AC9" s="94">
        <f t="shared" si="7"/>
        <v>360</v>
      </c>
      <c r="AD9" s="93">
        <f t="shared" si="7"/>
        <v>288</v>
      </c>
      <c r="AE9" s="28">
        <f t="shared" si="7"/>
        <v>288</v>
      </c>
      <c r="AF9" s="92">
        <v>535</v>
      </c>
      <c r="AG9" s="28">
        <v>535</v>
      </c>
      <c r="AH9" s="92">
        <f aca="true" t="shared" si="8" ref="AH9:AM9">18*AH5</f>
        <v>306</v>
      </c>
      <c r="AI9" s="93">
        <f t="shared" si="8"/>
        <v>270</v>
      </c>
      <c r="AJ9" s="93">
        <f t="shared" si="8"/>
        <v>216</v>
      </c>
      <c r="AK9" s="94">
        <f t="shared" si="8"/>
        <v>360</v>
      </c>
      <c r="AL9" s="93">
        <f t="shared" si="8"/>
        <v>252</v>
      </c>
      <c r="AM9" s="28">
        <f t="shared" si="8"/>
        <v>360</v>
      </c>
      <c r="AN9" s="92">
        <v>395</v>
      </c>
      <c r="AO9" s="95">
        <v>395</v>
      </c>
      <c r="AP9" s="95">
        <v>395</v>
      </c>
      <c r="AQ9" s="97">
        <v>518</v>
      </c>
      <c r="AR9" s="92">
        <v>518</v>
      </c>
      <c r="AS9" s="28">
        <v>518</v>
      </c>
      <c r="AT9" s="92">
        <v>395</v>
      </c>
      <c r="AU9" s="95">
        <v>395</v>
      </c>
      <c r="AV9" s="95">
        <v>395</v>
      </c>
      <c r="AW9" s="97">
        <v>518</v>
      </c>
      <c r="AX9" s="92">
        <v>518</v>
      </c>
      <c r="AY9" s="96">
        <v>518</v>
      </c>
      <c r="AZ9" s="92">
        <v>395</v>
      </c>
      <c r="BA9" s="95">
        <v>395</v>
      </c>
      <c r="BB9" s="95">
        <v>395</v>
      </c>
      <c r="BC9" s="97">
        <v>518</v>
      </c>
      <c r="BD9" s="92">
        <v>511</v>
      </c>
      <c r="BE9" s="96">
        <v>511</v>
      </c>
      <c r="BF9" s="92">
        <f>18*BF5</f>
        <v>360</v>
      </c>
      <c r="BG9" s="98">
        <f>18*BG5</f>
        <v>360</v>
      </c>
    </row>
    <row r="10" spans="1:59" s="75" customFormat="1" ht="39.75" customHeight="1">
      <c r="A10" s="99"/>
      <c r="B10" s="9" t="s">
        <v>13</v>
      </c>
      <c r="C10" s="91"/>
      <c r="D10" s="92">
        <v>132</v>
      </c>
      <c r="E10" s="93">
        <v>132</v>
      </c>
      <c r="F10" s="93">
        <v>132</v>
      </c>
      <c r="G10" s="93">
        <v>132</v>
      </c>
      <c r="H10" s="93">
        <v>132</v>
      </c>
      <c r="I10" s="28">
        <v>132</v>
      </c>
      <c r="J10" s="92">
        <v>132</v>
      </c>
      <c r="K10" s="28">
        <v>132</v>
      </c>
      <c r="L10" s="94">
        <v>132</v>
      </c>
      <c r="M10" s="94">
        <v>132</v>
      </c>
      <c r="N10" s="93">
        <v>132</v>
      </c>
      <c r="O10" s="93">
        <v>132</v>
      </c>
      <c r="P10" s="94">
        <v>132</v>
      </c>
      <c r="Q10" s="93">
        <v>132</v>
      </c>
      <c r="R10" s="28">
        <v>132</v>
      </c>
      <c r="S10" s="92">
        <v>132</v>
      </c>
      <c r="T10" s="93">
        <v>132</v>
      </c>
      <c r="U10" s="93">
        <v>132</v>
      </c>
      <c r="V10" s="93">
        <v>132</v>
      </c>
      <c r="W10" s="28">
        <v>132</v>
      </c>
      <c r="X10" s="92">
        <v>132</v>
      </c>
      <c r="Y10" s="96">
        <v>132</v>
      </c>
      <c r="Z10" s="92">
        <v>132</v>
      </c>
      <c r="AA10" s="95">
        <v>132</v>
      </c>
      <c r="AB10" s="95">
        <v>132</v>
      </c>
      <c r="AC10" s="94">
        <v>132</v>
      </c>
      <c r="AD10" s="95">
        <v>132</v>
      </c>
      <c r="AE10" s="96">
        <v>132</v>
      </c>
      <c r="AF10" s="92">
        <v>132</v>
      </c>
      <c r="AG10" s="28">
        <v>132</v>
      </c>
      <c r="AH10" s="92">
        <v>132</v>
      </c>
      <c r="AI10" s="93">
        <v>132</v>
      </c>
      <c r="AJ10" s="95">
        <v>132</v>
      </c>
      <c r="AK10" s="94">
        <v>132</v>
      </c>
      <c r="AL10" s="93">
        <v>132</v>
      </c>
      <c r="AM10" s="96">
        <v>132</v>
      </c>
      <c r="AN10" s="92">
        <v>132</v>
      </c>
      <c r="AO10" s="95">
        <v>132</v>
      </c>
      <c r="AP10" s="95">
        <v>132</v>
      </c>
      <c r="AQ10" s="97">
        <v>132</v>
      </c>
      <c r="AR10" s="92">
        <v>132</v>
      </c>
      <c r="AS10" s="28">
        <v>132</v>
      </c>
      <c r="AT10" s="92">
        <v>132</v>
      </c>
      <c r="AU10" s="95">
        <v>132</v>
      </c>
      <c r="AV10" s="95">
        <v>132</v>
      </c>
      <c r="AW10" s="97">
        <v>132</v>
      </c>
      <c r="AX10" s="92">
        <v>132</v>
      </c>
      <c r="AY10" s="96">
        <v>132</v>
      </c>
      <c r="AZ10" s="92">
        <v>132</v>
      </c>
      <c r="BA10" s="95">
        <v>132</v>
      </c>
      <c r="BB10" s="95">
        <v>132</v>
      </c>
      <c r="BC10" s="97">
        <v>132</v>
      </c>
      <c r="BD10" s="92">
        <v>132</v>
      </c>
      <c r="BE10" s="96">
        <v>132</v>
      </c>
      <c r="BF10" s="92">
        <v>132</v>
      </c>
      <c r="BG10" s="98">
        <v>132</v>
      </c>
    </row>
    <row r="11" spans="1:59" s="75" customFormat="1" ht="39.75" customHeight="1" thickBot="1">
      <c r="A11" s="99"/>
      <c r="B11" s="9" t="s">
        <v>14</v>
      </c>
      <c r="C11" s="91"/>
      <c r="D11" s="92">
        <v>9500</v>
      </c>
      <c r="E11" s="93">
        <v>9500</v>
      </c>
      <c r="F11" s="93" t="s">
        <v>33</v>
      </c>
      <c r="G11" s="93"/>
      <c r="H11" s="93"/>
      <c r="I11" s="28"/>
      <c r="J11" s="92" t="s">
        <v>33</v>
      </c>
      <c r="K11" s="28"/>
      <c r="L11" s="94"/>
      <c r="M11" s="94"/>
      <c r="N11" s="93"/>
      <c r="O11" s="93"/>
      <c r="P11" s="94"/>
      <c r="Q11" s="93"/>
      <c r="R11" s="28"/>
      <c r="S11" s="92" t="s">
        <v>33</v>
      </c>
      <c r="T11" s="93"/>
      <c r="U11" s="93"/>
      <c r="V11" s="93"/>
      <c r="W11" s="28"/>
      <c r="X11" s="92"/>
      <c r="Y11" s="96"/>
      <c r="Z11" s="92"/>
      <c r="AA11" s="95"/>
      <c r="AB11" s="95"/>
      <c r="AC11" s="94"/>
      <c r="AD11" s="95"/>
      <c r="AE11" s="96"/>
      <c r="AF11" s="92"/>
      <c r="AG11" s="28"/>
      <c r="AH11" s="92"/>
      <c r="AI11" s="93"/>
      <c r="AJ11" s="95"/>
      <c r="AK11" s="94"/>
      <c r="AL11" s="93"/>
      <c r="AM11" s="96"/>
      <c r="AN11" s="92"/>
      <c r="AO11" s="95"/>
      <c r="AP11" s="95"/>
      <c r="AQ11" s="97"/>
      <c r="AR11" s="92"/>
      <c r="AS11" s="28"/>
      <c r="AT11" s="92"/>
      <c r="AU11" s="95"/>
      <c r="AV11" s="95"/>
      <c r="AW11" s="97"/>
      <c r="AX11" s="92"/>
      <c r="AY11" s="96"/>
      <c r="AZ11" s="92"/>
      <c r="BA11" s="95"/>
      <c r="BB11" s="95"/>
      <c r="BC11" s="97"/>
      <c r="BD11" s="92"/>
      <c r="BE11" s="96"/>
      <c r="BF11" s="92"/>
      <c r="BG11" s="98"/>
    </row>
    <row r="12" spans="1:59" s="10" customFormat="1" ht="39.75" customHeight="1" thickBot="1">
      <c r="A12" s="68" t="s">
        <v>15</v>
      </c>
      <c r="B12" s="69"/>
      <c r="C12" s="70"/>
      <c r="D12" s="29">
        <f aca="true" t="shared" si="9" ref="D12:AW12">SUM(D6:D11)</f>
        <v>38831</v>
      </c>
      <c r="E12" s="30">
        <f t="shared" si="9"/>
        <v>37981</v>
      </c>
      <c r="F12" s="30">
        <f t="shared" si="9"/>
        <v>28481</v>
      </c>
      <c r="G12" s="30">
        <f t="shared" si="9"/>
        <v>38100</v>
      </c>
      <c r="H12" s="30">
        <f t="shared" si="9"/>
        <v>37250</v>
      </c>
      <c r="I12" s="31">
        <f t="shared" si="9"/>
        <v>35310</v>
      </c>
      <c r="J12" s="92">
        <f t="shared" si="9"/>
        <v>38100</v>
      </c>
      <c r="K12" s="96">
        <f t="shared" si="9"/>
        <v>37250</v>
      </c>
      <c r="L12" s="94">
        <f t="shared" si="9"/>
        <v>31332</v>
      </c>
      <c r="M12" s="94">
        <f t="shared" si="9"/>
        <v>25942</v>
      </c>
      <c r="N12" s="95">
        <f t="shared" si="9"/>
        <v>21348</v>
      </c>
      <c r="O12" s="95">
        <f t="shared" si="9"/>
        <v>20950</v>
      </c>
      <c r="P12" s="94">
        <f t="shared" si="9"/>
        <v>25092</v>
      </c>
      <c r="Q12" s="95">
        <f t="shared" si="9"/>
        <v>20100</v>
      </c>
      <c r="R12" s="96">
        <f t="shared" si="9"/>
        <v>20950</v>
      </c>
      <c r="S12" s="92">
        <f t="shared" si="9"/>
        <v>27837</v>
      </c>
      <c r="T12" s="95">
        <f t="shared" si="9"/>
        <v>27837</v>
      </c>
      <c r="U12" s="95">
        <f t="shared" si="9"/>
        <v>27837</v>
      </c>
      <c r="V12" s="95">
        <f t="shared" si="9"/>
        <v>34950</v>
      </c>
      <c r="W12" s="96">
        <f t="shared" si="9"/>
        <v>34950</v>
      </c>
      <c r="X12" s="92">
        <f t="shared" si="9"/>
        <v>34950</v>
      </c>
      <c r="Y12" s="96">
        <f t="shared" si="9"/>
        <v>34950</v>
      </c>
      <c r="Z12" s="92">
        <f t="shared" si="9"/>
        <v>23576</v>
      </c>
      <c r="AA12" s="95">
        <f t="shared" si="9"/>
        <v>25992</v>
      </c>
      <c r="AB12" s="95">
        <f t="shared" si="9"/>
        <v>22368</v>
      </c>
      <c r="AC12" s="94">
        <f t="shared" si="9"/>
        <v>25992</v>
      </c>
      <c r="AD12" s="95">
        <f t="shared" si="9"/>
        <v>21160</v>
      </c>
      <c r="AE12" s="96">
        <f t="shared" si="9"/>
        <v>21160</v>
      </c>
      <c r="AF12" s="92">
        <f t="shared" si="9"/>
        <v>35617</v>
      </c>
      <c r="AG12" s="96">
        <f t="shared" si="9"/>
        <v>34767</v>
      </c>
      <c r="AH12" s="92">
        <f t="shared" si="9"/>
        <v>21008</v>
      </c>
      <c r="AI12" s="95">
        <f t="shared" si="9"/>
        <v>19402</v>
      </c>
      <c r="AJ12" s="95">
        <f t="shared" si="9"/>
        <v>14868</v>
      </c>
      <c r="AK12" s="94">
        <f t="shared" si="9"/>
        <v>25542</v>
      </c>
      <c r="AL12" s="95">
        <f t="shared" si="9"/>
        <v>17324</v>
      </c>
      <c r="AM12" s="96">
        <f t="shared" si="9"/>
        <v>25542</v>
      </c>
      <c r="AN12" s="92">
        <f t="shared" si="9"/>
        <v>26987</v>
      </c>
      <c r="AO12" s="95">
        <f t="shared" si="9"/>
        <v>26987</v>
      </c>
      <c r="AP12" s="95">
        <f t="shared" si="9"/>
        <v>26987</v>
      </c>
      <c r="AQ12" s="97">
        <f t="shared" si="9"/>
        <v>33250</v>
      </c>
      <c r="AR12" s="92">
        <f t="shared" si="9"/>
        <v>34100</v>
      </c>
      <c r="AS12" s="28">
        <f t="shared" si="9"/>
        <v>33250</v>
      </c>
      <c r="AT12" s="92">
        <f t="shared" si="9"/>
        <v>26987</v>
      </c>
      <c r="AU12" s="95">
        <f t="shared" si="9"/>
        <v>26987</v>
      </c>
      <c r="AV12" s="95">
        <f t="shared" si="9"/>
        <v>26987</v>
      </c>
      <c r="AW12" s="97">
        <f t="shared" si="9"/>
        <v>33250</v>
      </c>
      <c r="AX12" s="92">
        <f>SUM(AX6:AX11)</f>
        <v>34100</v>
      </c>
      <c r="AY12" s="96">
        <f>SUM(AY6:AY11)</f>
        <v>33250</v>
      </c>
      <c r="AZ12" s="92">
        <f aca="true" t="shared" si="10" ref="AZ12:BG12">SUM(AZ6:AZ11)</f>
        <v>26877</v>
      </c>
      <c r="BA12" s="95">
        <f t="shared" si="10"/>
        <v>26877</v>
      </c>
      <c r="BB12" s="95">
        <f t="shared" si="10"/>
        <v>26027</v>
      </c>
      <c r="BC12" s="97">
        <f t="shared" si="10"/>
        <v>33180</v>
      </c>
      <c r="BD12" s="92">
        <f t="shared" si="10"/>
        <v>34343</v>
      </c>
      <c r="BE12" s="96">
        <f t="shared" si="10"/>
        <v>34343</v>
      </c>
      <c r="BF12" s="92">
        <f t="shared" si="10"/>
        <v>25992</v>
      </c>
      <c r="BG12" s="98">
        <f t="shared" si="10"/>
        <v>25992</v>
      </c>
    </row>
    <row r="13" spans="1:59" s="10" customFormat="1" ht="39.75" customHeight="1" thickBot="1">
      <c r="A13" s="62" t="s">
        <v>34</v>
      </c>
      <c r="B13" s="63"/>
      <c r="C13" s="64"/>
      <c r="D13" s="29">
        <f>SUM(D6:D11)</f>
        <v>38831</v>
      </c>
      <c r="E13" s="30">
        <f aca="true" t="shared" si="11" ref="E13:AR13">SUM(E6:E11)</f>
        <v>37981</v>
      </c>
      <c r="F13" s="30">
        <f t="shared" si="11"/>
        <v>28481</v>
      </c>
      <c r="G13" s="30">
        <f t="shared" si="11"/>
        <v>38100</v>
      </c>
      <c r="H13" s="30">
        <f t="shared" si="11"/>
        <v>37250</v>
      </c>
      <c r="I13" s="31">
        <f t="shared" si="11"/>
        <v>35310</v>
      </c>
      <c r="J13" s="92">
        <f t="shared" si="11"/>
        <v>38100</v>
      </c>
      <c r="K13" s="96">
        <f t="shared" si="11"/>
        <v>37250</v>
      </c>
      <c r="L13" s="94">
        <f t="shared" si="11"/>
        <v>31332</v>
      </c>
      <c r="M13" s="94">
        <f t="shared" si="11"/>
        <v>25942</v>
      </c>
      <c r="N13" s="95">
        <f t="shared" si="11"/>
        <v>21348</v>
      </c>
      <c r="O13" s="95">
        <f t="shared" si="11"/>
        <v>20950</v>
      </c>
      <c r="P13" s="94">
        <f>SUM(P6:P11)</f>
        <v>25092</v>
      </c>
      <c r="Q13" s="95">
        <f>SUM(Q6:Q11)</f>
        <v>20100</v>
      </c>
      <c r="R13" s="96">
        <f>SUM(R6:R11)</f>
        <v>20950</v>
      </c>
      <c r="S13" s="92">
        <f t="shared" si="11"/>
        <v>27837</v>
      </c>
      <c r="T13" s="95">
        <f t="shared" si="11"/>
        <v>27837</v>
      </c>
      <c r="U13" s="95">
        <f t="shared" si="11"/>
        <v>27837</v>
      </c>
      <c r="V13" s="95">
        <f>SUM(V6:V11)</f>
        <v>34950</v>
      </c>
      <c r="W13" s="96">
        <f>SUM(W6:W11)</f>
        <v>34950</v>
      </c>
      <c r="X13" s="92">
        <f>SUM(X6:X11)</f>
        <v>34950</v>
      </c>
      <c r="Y13" s="96">
        <f t="shared" si="11"/>
        <v>34950</v>
      </c>
      <c r="Z13" s="92">
        <f>SUM(Z6:Z11)</f>
        <v>23576</v>
      </c>
      <c r="AA13" s="95">
        <f>SUM(AA6:AA11)</f>
        <v>25992</v>
      </c>
      <c r="AB13" s="95">
        <f>SUM(AB6:AB11)</f>
        <v>22368</v>
      </c>
      <c r="AC13" s="94">
        <f t="shared" si="11"/>
        <v>25992</v>
      </c>
      <c r="AD13" s="95">
        <f>SUM(AD6:AD11)</f>
        <v>21160</v>
      </c>
      <c r="AE13" s="96">
        <f t="shared" si="11"/>
        <v>21160</v>
      </c>
      <c r="AF13" s="92">
        <f t="shared" si="11"/>
        <v>35617</v>
      </c>
      <c r="AG13" s="96">
        <f t="shared" si="11"/>
        <v>34767</v>
      </c>
      <c r="AH13" s="92">
        <f>SUM(AH6:AH11)</f>
        <v>21008</v>
      </c>
      <c r="AI13" s="95">
        <f>SUM(AI6:AI11)</f>
        <v>19402</v>
      </c>
      <c r="AJ13" s="95">
        <f>SUM(AJ6:AJ11)</f>
        <v>14868</v>
      </c>
      <c r="AK13" s="94">
        <f t="shared" si="11"/>
        <v>25542</v>
      </c>
      <c r="AL13" s="95">
        <f t="shared" si="11"/>
        <v>17324</v>
      </c>
      <c r="AM13" s="96">
        <f t="shared" si="11"/>
        <v>25542</v>
      </c>
      <c r="AN13" s="92">
        <f>SUM(AN6:AN11)</f>
        <v>26987</v>
      </c>
      <c r="AO13" s="95">
        <f>SUM(AO6:AO11)</f>
        <v>26987</v>
      </c>
      <c r="AP13" s="95">
        <f>SUM(AP6:AP11)</f>
        <v>26987</v>
      </c>
      <c r="AQ13" s="97">
        <f>SUM(AQ6:AQ11)</f>
        <v>33250</v>
      </c>
      <c r="AR13" s="92">
        <f t="shared" si="11"/>
        <v>34100</v>
      </c>
      <c r="AS13" s="28">
        <f aca="true" t="shared" si="12" ref="AS13:BG13">SUM(AS6:AS11)</f>
        <v>33250</v>
      </c>
      <c r="AT13" s="92">
        <f t="shared" si="12"/>
        <v>26987</v>
      </c>
      <c r="AU13" s="95">
        <f t="shared" si="12"/>
        <v>26987</v>
      </c>
      <c r="AV13" s="95">
        <f>SUM(AV6:AV11)</f>
        <v>26987</v>
      </c>
      <c r="AW13" s="97">
        <f t="shared" si="12"/>
        <v>33250</v>
      </c>
      <c r="AX13" s="92">
        <f t="shared" si="12"/>
        <v>34100</v>
      </c>
      <c r="AY13" s="96">
        <f t="shared" si="12"/>
        <v>33250</v>
      </c>
      <c r="AZ13" s="92">
        <f t="shared" si="12"/>
        <v>26877</v>
      </c>
      <c r="BA13" s="95">
        <f t="shared" si="12"/>
        <v>26877</v>
      </c>
      <c r="BB13" s="95">
        <f>SUM(BB6:BB11)</f>
        <v>26027</v>
      </c>
      <c r="BC13" s="97">
        <f t="shared" si="12"/>
        <v>33180</v>
      </c>
      <c r="BD13" s="92">
        <f t="shared" si="12"/>
        <v>34343</v>
      </c>
      <c r="BE13" s="96">
        <f t="shared" si="12"/>
        <v>34343</v>
      </c>
      <c r="BF13" s="92">
        <f>SUM(BF6:BF11)</f>
        <v>25992</v>
      </c>
      <c r="BG13" s="98">
        <f t="shared" si="12"/>
        <v>25992</v>
      </c>
    </row>
    <row r="14" spans="1:59" s="75" customFormat="1" ht="39.75" customHeight="1" thickBot="1">
      <c r="A14" s="65" t="s">
        <v>35</v>
      </c>
      <c r="B14" s="66"/>
      <c r="C14" s="67"/>
      <c r="D14" s="100">
        <v>135</v>
      </c>
      <c r="E14" s="101">
        <v>146</v>
      </c>
      <c r="F14" s="101">
        <v>203</v>
      </c>
      <c r="G14" s="101">
        <v>209</v>
      </c>
      <c r="H14" s="101">
        <v>92</v>
      </c>
      <c r="I14" s="102">
        <v>95</v>
      </c>
      <c r="J14" s="100">
        <v>43</v>
      </c>
      <c r="K14" s="102">
        <v>83</v>
      </c>
      <c r="L14" s="103">
        <v>51</v>
      </c>
      <c r="M14" s="103">
        <v>45</v>
      </c>
      <c r="N14" s="101">
        <v>44</v>
      </c>
      <c r="O14" s="101">
        <v>23</v>
      </c>
      <c r="P14" s="103">
        <v>80</v>
      </c>
      <c r="Q14" s="101">
        <v>72</v>
      </c>
      <c r="R14" s="102">
        <v>109</v>
      </c>
      <c r="S14" s="100">
        <v>45</v>
      </c>
      <c r="T14" s="101">
        <v>96</v>
      </c>
      <c r="U14" s="101">
        <v>126</v>
      </c>
      <c r="V14" s="101">
        <v>122</v>
      </c>
      <c r="W14" s="102">
        <v>142</v>
      </c>
      <c r="X14" s="100">
        <v>43</v>
      </c>
      <c r="Y14" s="104">
        <v>37</v>
      </c>
      <c r="Z14" s="100">
        <v>135</v>
      </c>
      <c r="AA14" s="105">
        <v>166</v>
      </c>
      <c r="AB14" s="105">
        <v>154</v>
      </c>
      <c r="AC14" s="103">
        <v>50</v>
      </c>
      <c r="AD14" s="105">
        <v>58</v>
      </c>
      <c r="AE14" s="104">
        <v>75</v>
      </c>
      <c r="AF14" s="100">
        <v>86</v>
      </c>
      <c r="AG14" s="102">
        <v>85</v>
      </c>
      <c r="AH14" s="100">
        <v>150</v>
      </c>
      <c r="AI14" s="101">
        <v>215</v>
      </c>
      <c r="AJ14" s="105">
        <v>180</v>
      </c>
      <c r="AK14" s="103">
        <v>120</v>
      </c>
      <c r="AL14" s="101">
        <v>143</v>
      </c>
      <c r="AM14" s="104">
        <v>138</v>
      </c>
      <c r="AN14" s="100">
        <v>40</v>
      </c>
      <c r="AO14" s="105">
        <v>44</v>
      </c>
      <c r="AP14" s="105">
        <v>41</v>
      </c>
      <c r="AQ14" s="106">
        <v>39</v>
      </c>
      <c r="AR14" s="100">
        <v>43</v>
      </c>
      <c r="AS14" s="107">
        <v>41</v>
      </c>
      <c r="AT14" s="100">
        <v>40</v>
      </c>
      <c r="AU14" s="105">
        <v>47</v>
      </c>
      <c r="AV14" s="105">
        <v>46</v>
      </c>
      <c r="AW14" s="106">
        <v>44</v>
      </c>
      <c r="AX14" s="100">
        <v>43</v>
      </c>
      <c r="AY14" s="104">
        <v>42</v>
      </c>
      <c r="AZ14" s="100">
        <v>40</v>
      </c>
      <c r="BA14" s="105">
        <v>49</v>
      </c>
      <c r="BB14" s="105">
        <v>51</v>
      </c>
      <c r="BC14" s="106">
        <v>43</v>
      </c>
      <c r="BD14" s="100">
        <v>42</v>
      </c>
      <c r="BE14" s="104">
        <v>41</v>
      </c>
      <c r="BF14" s="100">
        <v>45</v>
      </c>
      <c r="BG14" s="108">
        <v>56</v>
      </c>
    </row>
  </sheetData>
  <mergeCells count="66">
    <mergeCell ref="BE3:BE4"/>
    <mergeCell ref="BD2:BE2"/>
    <mergeCell ref="BD3:BD4"/>
    <mergeCell ref="AT2:AW2"/>
    <mergeCell ref="AX2:AY2"/>
    <mergeCell ref="AV3:AV4"/>
    <mergeCell ref="BB3:BB4"/>
    <mergeCell ref="AS3:AS4"/>
    <mergeCell ref="AZ3:AZ4"/>
    <mergeCell ref="AT3:AT4"/>
    <mergeCell ref="AR3:AR4"/>
    <mergeCell ref="S1:AE1"/>
    <mergeCell ref="AF2:AG2"/>
    <mergeCell ref="S2:W2"/>
    <mergeCell ref="X2:Y2"/>
    <mergeCell ref="Z2:AE2"/>
    <mergeCell ref="AF1:AM1"/>
    <mergeCell ref="A13:C13"/>
    <mergeCell ref="A14:C14"/>
    <mergeCell ref="AH2:AM2"/>
    <mergeCell ref="J2:K2"/>
    <mergeCell ref="L2:R2"/>
    <mergeCell ref="A12:C12"/>
    <mergeCell ref="P3:R3"/>
    <mergeCell ref="M3:O3"/>
    <mergeCell ref="D3:D4"/>
    <mergeCell ref="E3:E4"/>
    <mergeCell ref="A6:A11"/>
    <mergeCell ref="V3:V4"/>
    <mergeCell ref="W3:W4"/>
    <mergeCell ref="X3:X4"/>
    <mergeCell ref="I3:I4"/>
    <mergeCell ref="F3:F4"/>
    <mergeCell ref="G3:G4"/>
    <mergeCell ref="H3:H4"/>
    <mergeCell ref="A5:C5"/>
    <mergeCell ref="J3:J4"/>
    <mergeCell ref="K3:K4"/>
    <mergeCell ref="S3:S4"/>
    <mergeCell ref="BF3:BF4"/>
    <mergeCell ref="Y3:Y4"/>
    <mergeCell ref="AK3:AM3"/>
    <mergeCell ref="AH3:AJ3"/>
    <mergeCell ref="AF3:AF4"/>
    <mergeCell ref="AG3:AG4"/>
    <mergeCell ref="AQ3:AQ4"/>
    <mergeCell ref="BD1:BG1"/>
    <mergeCell ref="AO3:AO4"/>
    <mergeCell ref="AN2:AQ2"/>
    <mergeCell ref="AU3:AU4"/>
    <mergeCell ref="BA3:BA4"/>
    <mergeCell ref="AN3:AN4"/>
    <mergeCell ref="AT1:AY1"/>
    <mergeCell ref="AN1:AS1"/>
    <mergeCell ref="AR2:AS2"/>
    <mergeCell ref="AZ1:BC1"/>
    <mergeCell ref="BF2:BG2"/>
    <mergeCell ref="AP3:AP4"/>
    <mergeCell ref="T3:T4"/>
    <mergeCell ref="U3:U4"/>
    <mergeCell ref="BG3:BG4"/>
    <mergeCell ref="AZ2:BC2"/>
    <mergeCell ref="BC3:BC4"/>
    <mergeCell ref="AW3:AW4"/>
    <mergeCell ref="AY3:AY4"/>
    <mergeCell ref="AX3:AX4"/>
  </mergeCells>
  <printOptions horizontalCentered="1" verticalCentered="1"/>
  <pageMargins left="0" right="0" top="0.5905511811023623" bottom="0" header="0.7874015748031497" footer="0"/>
  <pageSetup horizontalDpi="600" verticalDpi="600" orientation="landscape" paperSize="9" scale="80" r:id="rId1"/>
  <headerFooter alignWithMargins="0">
    <oddHeader>&amp;C&amp;"標楷體,標準"&amp;18九十三學年度第一學期學雜費一覽表</oddHeader>
    <oddFooter>&amp;C&amp;"Times New Roman,標準"&amp;P/&amp;N</oddFooter>
  </headerFooter>
  <colBreaks count="2" manualBreakCount="2">
    <brk id="31" max="65535" man="1"/>
    <brk id="4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私立康寧專科學校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康寧專校</cp:lastModifiedBy>
  <cp:lastPrinted>2004-07-14T02:36:33Z</cp:lastPrinted>
  <dcterms:created xsi:type="dcterms:W3CDTF">2001-12-10T01:03:02Z</dcterms:created>
  <dcterms:modified xsi:type="dcterms:W3CDTF">2004-12-14T06:12:45Z</dcterms:modified>
  <cp:category/>
  <cp:version/>
  <cp:contentType/>
  <cp:contentStatus/>
</cp:coreProperties>
</file>