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5475" activeTab="0"/>
  </bookViews>
  <sheets>
    <sheet name="911" sheetId="1" r:id="rId1"/>
  </sheets>
  <definedNames>
    <definedName name="_xlnm.Print_Titles" localSheetId="0">'911'!$A:$C</definedName>
  </definedNames>
  <calcPr fullCalcOnLoad="1"/>
</workbook>
</file>

<file path=xl/sharedStrings.xml><?xml version="1.0" encoding="utf-8"?>
<sst xmlns="http://schemas.openxmlformats.org/spreadsheetml/2006/main" count="94" uniqueCount="40">
  <si>
    <t>護理科</t>
  </si>
  <si>
    <t>資管科</t>
  </si>
  <si>
    <t>幼保科</t>
  </si>
  <si>
    <t>五專</t>
  </si>
  <si>
    <t>二專日</t>
  </si>
  <si>
    <t>二專夜</t>
  </si>
  <si>
    <t>一年級</t>
  </si>
  <si>
    <t>二年級</t>
  </si>
  <si>
    <t>三年級</t>
  </si>
  <si>
    <t>學費</t>
  </si>
  <si>
    <t>雜費</t>
  </si>
  <si>
    <t>電腦實習費</t>
  </si>
  <si>
    <t>退撫基金</t>
  </si>
  <si>
    <t>平安保險</t>
  </si>
  <si>
    <t>住宿費</t>
  </si>
  <si>
    <t>網路使用費</t>
  </si>
  <si>
    <t>康寧雜誌</t>
  </si>
  <si>
    <t>合計</t>
  </si>
  <si>
    <t>企管科</t>
  </si>
  <si>
    <t>國貿科</t>
  </si>
  <si>
    <t>應用外語科</t>
  </si>
  <si>
    <t>視傳科</t>
  </si>
  <si>
    <t>二專日</t>
  </si>
  <si>
    <t>五專</t>
  </si>
  <si>
    <t>四年級</t>
  </si>
  <si>
    <t>五年級</t>
  </si>
  <si>
    <t>五年級(仁愛實習)</t>
  </si>
  <si>
    <t>普通班</t>
  </si>
  <si>
    <t>在職班</t>
  </si>
  <si>
    <t>在職專班</t>
  </si>
  <si>
    <t>二年級</t>
  </si>
  <si>
    <t>普一</t>
  </si>
  <si>
    <t>普二</t>
  </si>
  <si>
    <t>三年級</t>
  </si>
  <si>
    <t>學分數</t>
  </si>
  <si>
    <t xml:space="preserve"> 學雜費</t>
  </si>
  <si>
    <t xml:space="preserve"> </t>
  </si>
  <si>
    <t>代收代辦</t>
  </si>
  <si>
    <t>健康檢查</t>
  </si>
  <si>
    <t>可助貨金額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</si>
</sst>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</numFmts>
  <fonts count="7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0"/>
    </font>
    <font>
      <sz val="1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1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 horizontal="centerContinuous"/>
    </xf>
    <xf numFmtId="176" fontId="3" fillId="0" borderId="8" xfId="0" applyNumberFormat="1" applyFont="1" applyBorder="1" applyAlignment="1">
      <alignment horizontal="centerContinuous"/>
    </xf>
    <xf numFmtId="176" fontId="0" fillId="0" borderId="9" xfId="0" applyNumberFormat="1" applyFont="1" applyBorder="1" applyAlignment="1">
      <alignment horizontal="centerContinuous"/>
    </xf>
    <xf numFmtId="176" fontId="0" fillId="0" borderId="8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 horizontal="centerContinuous"/>
    </xf>
    <xf numFmtId="176" fontId="3" fillId="0" borderId="11" xfId="0" applyNumberFormat="1" applyFont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centerContinuous"/>
    </xf>
    <xf numFmtId="176" fontId="0" fillId="0" borderId="13" xfId="0" applyNumberFormat="1" applyFont="1" applyBorder="1" applyAlignment="1">
      <alignment horizontal="centerContinuous"/>
    </xf>
    <xf numFmtId="176" fontId="0" fillId="0" borderId="14" xfId="0" applyNumberFormat="1" applyFont="1" applyBorder="1" applyAlignment="1">
      <alignment horizontal="centerContinuous"/>
    </xf>
    <xf numFmtId="176" fontId="0" fillId="0" borderId="15" xfId="0" applyNumberFormat="1" applyFont="1" applyBorder="1" applyAlignment="1">
      <alignment horizontal="centerContinuous"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3" fillId="0" borderId="19" xfId="0" applyNumberFormat="1" applyFont="1" applyBorder="1" applyAlignment="1" quotePrefix="1">
      <alignment horizontal="center" vertical="center"/>
    </xf>
    <xf numFmtId="176" fontId="3" fillId="3" borderId="16" xfId="0" applyNumberFormat="1" applyFont="1" applyFill="1" applyBorder="1" applyAlignment="1">
      <alignment horizontal="center"/>
    </xf>
    <xf numFmtId="176" fontId="3" fillId="2" borderId="19" xfId="0" applyNumberFormat="1" applyFont="1" applyFill="1" applyBorder="1" applyAlignment="1">
      <alignment horizontal="center"/>
    </xf>
    <xf numFmtId="176" fontId="3" fillId="0" borderId="20" xfId="0" applyNumberFormat="1" applyFont="1" applyBorder="1" applyAlignment="1" quotePrefix="1">
      <alignment horizontal="center"/>
    </xf>
    <xf numFmtId="176" fontId="3" fillId="0" borderId="19" xfId="0" applyNumberFormat="1" applyFont="1" applyBorder="1" applyAlignment="1" quotePrefix="1">
      <alignment horizontal="center"/>
    </xf>
    <xf numFmtId="176" fontId="3" fillId="3" borderId="17" xfId="0" applyNumberFormat="1" applyFont="1" applyFill="1" applyBorder="1" applyAlignment="1">
      <alignment horizontal="center"/>
    </xf>
    <xf numFmtId="176" fontId="3" fillId="0" borderId="21" xfId="0" applyNumberFormat="1" applyFont="1" applyBorder="1" applyAlignment="1" quotePrefix="1">
      <alignment horizontal="center" vertical="center"/>
    </xf>
    <xf numFmtId="176" fontId="3" fillId="3" borderId="22" xfId="0" applyNumberFormat="1" applyFont="1" applyFill="1" applyBorder="1" applyAlignment="1">
      <alignment horizontal="center"/>
    </xf>
    <xf numFmtId="176" fontId="3" fillId="2" borderId="20" xfId="0" applyNumberFormat="1" applyFont="1" applyFill="1" applyBorder="1" applyAlignment="1" quotePrefix="1">
      <alignment horizontal="center"/>
    </xf>
    <xf numFmtId="176" fontId="3" fillId="2" borderId="21" xfId="0" applyNumberFormat="1" applyFont="1" applyFill="1" applyBorder="1" applyAlignment="1">
      <alignment horizontal="center"/>
    </xf>
    <xf numFmtId="176" fontId="3" fillId="2" borderId="17" xfId="0" applyNumberFormat="1" applyFont="1" applyFill="1" applyBorder="1" applyAlignment="1" quotePrefix="1">
      <alignment horizontal="center"/>
    </xf>
    <xf numFmtId="176" fontId="0" fillId="0" borderId="23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Border="1" applyAlignment="1" quotePrefix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0" borderId="26" xfId="0" applyNumberFormat="1" applyFont="1" applyBorder="1" applyAlignment="1" quotePrefix="1">
      <alignment horizontal="center" vertical="center"/>
    </xf>
    <xf numFmtId="176" fontId="3" fillId="0" borderId="27" xfId="0" applyNumberFormat="1" applyFont="1" applyBorder="1" applyAlignment="1" quotePrefix="1">
      <alignment horizontal="center" vertical="center"/>
    </xf>
    <xf numFmtId="176" fontId="3" fillId="3" borderId="24" xfId="0" applyNumberFormat="1" applyFont="1" applyFill="1" applyBorder="1" applyAlignment="1" quotePrefix="1">
      <alignment horizontal="center" vertical="center"/>
    </xf>
    <xf numFmtId="176" fontId="3" fillId="2" borderId="28" xfId="0" applyNumberFormat="1" applyFont="1" applyFill="1" applyBorder="1" applyAlignment="1" quotePrefix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center" vertical="center"/>
    </xf>
    <xf numFmtId="176" fontId="3" fillId="3" borderId="29" xfId="0" applyNumberFormat="1" applyFont="1" applyFill="1" applyBorder="1" applyAlignment="1" quotePrefix="1">
      <alignment horizontal="center" vertical="center"/>
    </xf>
    <xf numFmtId="176" fontId="3" fillId="2" borderId="29" xfId="0" applyNumberFormat="1" applyFont="1" applyFill="1" applyBorder="1" applyAlignment="1" quotePrefix="1">
      <alignment horizontal="center" vertical="center"/>
    </xf>
    <xf numFmtId="176" fontId="0" fillId="0" borderId="30" xfId="0" applyNumberFormat="1" applyFont="1" applyBorder="1" applyAlignment="1">
      <alignment vertical="center"/>
    </xf>
    <xf numFmtId="176" fontId="3" fillId="3" borderId="30" xfId="0" applyNumberFormat="1" applyFont="1" applyFill="1" applyBorder="1" applyAlignment="1" quotePrefix="1">
      <alignment horizontal="center" vertical="center"/>
    </xf>
    <xf numFmtId="176" fontId="3" fillId="2" borderId="30" xfId="0" applyNumberFormat="1" applyFont="1" applyFill="1" applyBorder="1" applyAlignment="1" quotePrefix="1">
      <alignment horizontal="center" vertical="center"/>
    </xf>
    <xf numFmtId="176" fontId="3" fillId="3" borderId="31" xfId="0" applyNumberFormat="1" applyFont="1" applyFill="1" applyBorder="1" applyAlignment="1" quotePrefix="1">
      <alignment horizontal="center" vertical="center"/>
    </xf>
    <xf numFmtId="176" fontId="3" fillId="2" borderId="31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3" borderId="32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3" borderId="24" xfId="0" applyNumberFormat="1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176" fontId="0" fillId="2" borderId="26" xfId="0" applyNumberFormat="1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2" borderId="28" xfId="0" applyNumberFormat="1" applyFont="1" applyFill="1" applyBorder="1" applyAlignment="1">
      <alignment vertical="center"/>
    </xf>
    <xf numFmtId="176" fontId="0" fillId="2" borderId="27" xfId="0" applyNumberFormat="1" applyFont="1" applyFill="1" applyBorder="1" applyAlignment="1">
      <alignment vertical="center"/>
    </xf>
    <xf numFmtId="176" fontId="0" fillId="3" borderId="29" xfId="0" applyNumberFormat="1" applyFont="1" applyFill="1" applyBorder="1" applyAlignment="1">
      <alignment vertical="center"/>
    </xf>
    <xf numFmtId="176" fontId="0" fillId="2" borderId="29" xfId="0" applyNumberFormat="1" applyFont="1" applyFill="1" applyBorder="1" applyAlignment="1">
      <alignment vertical="center"/>
    </xf>
    <xf numFmtId="176" fontId="0" fillId="3" borderId="30" xfId="0" applyNumberFormat="1" applyFont="1" applyFill="1" applyBorder="1" applyAlignment="1">
      <alignment vertical="center"/>
    </xf>
    <xf numFmtId="176" fontId="0" fillId="2" borderId="30" xfId="0" applyNumberFormat="1" applyFont="1" applyFill="1" applyBorder="1" applyAlignment="1">
      <alignment vertical="center"/>
    </xf>
    <xf numFmtId="176" fontId="0" fillId="3" borderId="31" xfId="0" applyNumberFormat="1" applyFont="1" applyFill="1" applyBorder="1" applyAlignment="1">
      <alignment vertical="center"/>
    </xf>
    <xf numFmtId="176" fontId="0" fillId="2" borderId="31" xfId="0" applyNumberFormat="1" applyFont="1" applyFill="1" applyBorder="1" applyAlignment="1">
      <alignment vertical="center"/>
    </xf>
    <xf numFmtId="176" fontId="0" fillId="3" borderId="28" xfId="0" applyNumberFormat="1" applyFont="1" applyFill="1" applyBorder="1" applyAlignment="1">
      <alignment vertical="center"/>
    </xf>
    <xf numFmtId="176" fontId="0" fillId="3" borderId="5" xfId="0" applyNumberFormat="1" applyFont="1" applyFill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176" fontId="3" fillId="0" borderId="28" xfId="0" applyNumberFormat="1" applyFont="1" applyBorder="1" applyAlignment="1">
      <alignment horizontal="left" vertical="center"/>
    </xf>
    <xf numFmtId="176" fontId="3" fillId="0" borderId="33" xfId="0" applyNumberFormat="1" applyFont="1" applyBorder="1" applyAlignment="1">
      <alignment horizontal="left" vertical="center"/>
    </xf>
    <xf numFmtId="176" fontId="0" fillId="0" borderId="34" xfId="0" applyNumberFormat="1" applyFont="1" applyBorder="1" applyAlignment="1">
      <alignment vertical="center"/>
    </xf>
    <xf numFmtId="176" fontId="0" fillId="3" borderId="35" xfId="0" applyNumberFormat="1" applyFont="1" applyFill="1" applyBorder="1" applyAlignment="1">
      <alignment vertical="center"/>
    </xf>
    <xf numFmtId="176" fontId="0" fillId="2" borderId="36" xfId="0" applyNumberFormat="1" applyFont="1" applyFill="1" applyBorder="1" applyAlignment="1">
      <alignment vertical="center"/>
    </xf>
    <xf numFmtId="176" fontId="0" fillId="2" borderId="37" xfId="0" applyNumberFormat="1" applyFont="1" applyFill="1" applyBorder="1" applyAlignment="1">
      <alignment vertical="center"/>
    </xf>
    <xf numFmtId="176" fontId="0" fillId="3" borderId="38" xfId="0" applyNumberFormat="1" applyFont="1" applyFill="1" applyBorder="1" applyAlignment="1">
      <alignment vertical="center"/>
    </xf>
    <xf numFmtId="176" fontId="0" fillId="2" borderId="39" xfId="0" applyNumberFormat="1" applyFont="1" applyFill="1" applyBorder="1" applyAlignment="1">
      <alignment vertical="center"/>
    </xf>
    <xf numFmtId="176" fontId="0" fillId="2" borderId="33" xfId="0" applyNumberFormat="1" applyFont="1" applyFill="1" applyBorder="1" applyAlignment="1">
      <alignment vertical="center"/>
    </xf>
    <xf numFmtId="176" fontId="0" fillId="3" borderId="33" xfId="0" applyNumberFormat="1" applyFont="1" applyFill="1" applyBorder="1" applyAlignment="1">
      <alignment vertical="center"/>
    </xf>
    <xf numFmtId="176" fontId="0" fillId="3" borderId="40" xfId="0" applyNumberFormat="1" applyFont="1" applyFill="1" applyBorder="1" applyAlignment="1">
      <alignment vertical="center"/>
    </xf>
    <xf numFmtId="176" fontId="0" fillId="2" borderId="40" xfId="0" applyNumberFormat="1" applyFont="1" applyFill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3" borderId="41" xfId="0" applyNumberFormat="1" applyFont="1" applyFill="1" applyBorder="1" applyAlignment="1">
      <alignment vertical="center"/>
    </xf>
    <xf numFmtId="176" fontId="0" fillId="2" borderId="41" xfId="0" applyNumberFormat="1" applyFont="1" applyFill="1" applyBorder="1" applyAlignment="1">
      <alignment vertical="center"/>
    </xf>
    <xf numFmtId="176" fontId="0" fillId="3" borderId="34" xfId="0" applyNumberFormat="1" applyFont="1" applyFill="1" applyBorder="1" applyAlignment="1">
      <alignment vertical="center"/>
    </xf>
    <xf numFmtId="176" fontId="0" fillId="2" borderId="34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0" fillId="3" borderId="42" xfId="0" applyNumberFormat="1" applyFont="1" applyFill="1" applyBorder="1" applyAlignment="1">
      <alignment vertical="center"/>
    </xf>
    <xf numFmtId="176" fontId="0" fillId="2" borderId="43" xfId="0" applyNumberFormat="1" applyFont="1" applyFill="1" applyBorder="1" applyAlignment="1">
      <alignment vertical="center"/>
    </xf>
    <xf numFmtId="176" fontId="0" fillId="3" borderId="44" xfId="0" applyNumberFormat="1" applyFont="1" applyFill="1" applyBorder="1" applyAlignment="1">
      <alignment vertical="center"/>
    </xf>
    <xf numFmtId="176" fontId="0" fillId="2" borderId="45" xfId="0" applyNumberFormat="1" applyFont="1" applyFill="1" applyBorder="1" applyAlignment="1">
      <alignment vertical="center"/>
    </xf>
    <xf numFmtId="176" fontId="0" fillId="2" borderId="46" xfId="0" applyNumberFormat="1" applyFont="1" applyFill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0" fillId="3" borderId="42" xfId="0" applyNumberFormat="1" applyFont="1" applyFill="1" applyBorder="1" applyAlignment="1">
      <alignment vertical="center"/>
    </xf>
    <xf numFmtId="176" fontId="0" fillId="2" borderId="43" xfId="0" applyNumberFormat="1" applyFont="1" applyFill="1" applyBorder="1" applyAlignment="1">
      <alignment vertical="center"/>
    </xf>
    <xf numFmtId="176" fontId="0" fillId="3" borderId="12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6" fontId="0" fillId="3" borderId="9" xfId="0" applyNumberFormat="1" applyFont="1" applyFill="1" applyBorder="1" applyAlignment="1">
      <alignment vertical="center"/>
    </xf>
    <xf numFmtId="176" fontId="0" fillId="2" borderId="14" xfId="0" applyNumberFormat="1" applyFont="1" applyFill="1" applyBorder="1" applyAlignment="1">
      <alignment vertical="center"/>
    </xf>
    <xf numFmtId="176" fontId="0" fillId="2" borderId="13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0" fillId="3" borderId="12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9" fontId="6" fillId="3" borderId="12" xfId="15" applyNumberFormat="1" applyFont="1" applyFill="1" applyBorder="1" applyAlignment="1">
      <alignment horizontal="left" vertical="center" indent="1"/>
    </xf>
    <xf numFmtId="179" fontId="6" fillId="2" borderId="13" xfId="15" applyNumberFormat="1" applyFont="1" applyFill="1" applyBorder="1" applyAlignment="1">
      <alignment horizontal="left" vertical="center" indent="1"/>
    </xf>
    <xf numFmtId="179" fontId="6" fillId="2" borderId="15" xfId="15" applyNumberFormat="1" applyFont="1" applyFill="1" applyBorder="1" applyAlignment="1">
      <alignment horizontal="left" vertical="center" indent="1"/>
    </xf>
    <xf numFmtId="179" fontId="6" fillId="3" borderId="42" xfId="15" applyNumberFormat="1" applyFont="1" applyFill="1" applyBorder="1" applyAlignment="1">
      <alignment horizontal="left" vertical="center" indent="1"/>
    </xf>
    <xf numFmtId="179" fontId="6" fillId="2" borderId="46" xfId="15" applyNumberFormat="1" applyFont="1" applyFill="1" applyBorder="1" applyAlignment="1">
      <alignment horizontal="left" vertical="center" indent="1"/>
    </xf>
    <xf numFmtId="179" fontId="6" fillId="2" borderId="43" xfId="15" applyNumberFormat="1" applyFont="1" applyFill="1" applyBorder="1" applyAlignment="1">
      <alignment horizontal="left" vertical="center" inden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3" borderId="48" xfId="0" applyNumberFormat="1" applyFont="1" applyFill="1" applyBorder="1" applyAlignment="1">
      <alignment horizontal="center" vertical="center" wrapText="1"/>
    </xf>
    <xf numFmtId="176" fontId="3" fillId="3" borderId="29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3" borderId="31" xfId="0" applyNumberFormat="1" applyFont="1" applyFill="1" applyBorder="1" applyAlignment="1">
      <alignment horizontal="center" vertical="center" wrapText="1"/>
    </xf>
    <xf numFmtId="176" fontId="3" fillId="3" borderId="30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3" fillId="0" borderId="48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3" fillId="3" borderId="53" xfId="0" applyNumberFormat="1" applyFont="1" applyFill="1" applyBorder="1" applyAlignment="1">
      <alignment horizontal="center" vertical="center" wrapText="1"/>
    </xf>
    <xf numFmtId="176" fontId="3" fillId="3" borderId="54" xfId="0" applyNumberFormat="1" applyFont="1" applyFill="1" applyBorder="1" applyAlignment="1">
      <alignment horizontal="center" vertical="center" wrapText="1"/>
    </xf>
    <xf numFmtId="176" fontId="3" fillId="0" borderId="55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 quotePrefix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textRotation="255"/>
    </xf>
    <xf numFmtId="176" fontId="0" fillId="0" borderId="23" xfId="0" applyNumberFormat="1" applyFont="1" applyBorder="1" applyAlignment="1">
      <alignment horizontal="center" vertical="center" textRotation="255"/>
    </xf>
    <xf numFmtId="176" fontId="0" fillId="0" borderId="22" xfId="0" applyNumberFormat="1" applyFont="1" applyBorder="1" applyAlignment="1">
      <alignment horizontal="center" vertical="center" textRotation="255"/>
    </xf>
    <xf numFmtId="176" fontId="3" fillId="0" borderId="5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 quotePrefix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 wrapText="1"/>
    </xf>
    <xf numFmtId="176" fontId="3" fillId="3" borderId="22" xfId="0" applyNumberFormat="1" applyFont="1" applyFill="1" applyBorder="1" applyAlignment="1">
      <alignment horizontal="center" vertical="center" wrapText="1"/>
    </xf>
    <xf numFmtId="176" fontId="3" fillId="0" borderId="57" xfId="0" applyNumberFormat="1" applyFont="1" applyBorder="1" applyAlignment="1" quotePrefix="1">
      <alignment horizontal="center" vertical="center"/>
    </xf>
    <xf numFmtId="176" fontId="3" fillId="0" borderId="19" xfId="0" applyNumberFormat="1" applyFont="1" applyBorder="1" applyAlignment="1" quotePrefix="1">
      <alignment horizontal="center" vertical="center"/>
    </xf>
    <xf numFmtId="176" fontId="3" fillId="0" borderId="57" xfId="0" applyNumberFormat="1" applyFont="1" applyBorder="1" applyAlignment="1" quotePrefix="1">
      <alignment horizontal="center" vertical="center" wrapText="1"/>
    </xf>
    <xf numFmtId="176" fontId="3" fillId="0" borderId="19" xfId="0" applyNumberFormat="1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"/>
  <sheetViews>
    <sheetView tabSelected="1" workbookViewId="0" topLeftCell="A13">
      <selection activeCell="D22" sqref="D22"/>
    </sheetView>
  </sheetViews>
  <sheetFormatPr defaultColWidth="9.00390625" defaultRowHeight="16.5"/>
  <cols>
    <col min="1" max="1" width="5.375" style="104" customWidth="1"/>
    <col min="2" max="2" width="9.00390625" style="104" customWidth="1"/>
    <col min="3" max="3" width="12.50390625" style="104" customWidth="1"/>
    <col min="4" max="19" width="9.50390625" style="104" customWidth="1"/>
    <col min="20" max="20" width="10.25390625" style="104" customWidth="1"/>
    <col min="21" max="21" width="9.75390625" style="104" customWidth="1"/>
    <col min="22" max="33" width="9.625" style="104" customWidth="1"/>
    <col min="34" max="34" width="10.875" style="104" customWidth="1"/>
    <col min="35" max="41" width="9.00390625" style="104" customWidth="1"/>
    <col min="42" max="42" width="9.00390625" style="105" customWidth="1"/>
    <col min="43" max="43" width="9.00390625" style="104" customWidth="1"/>
    <col min="44" max="44" width="10.375" style="104" bestFit="1" customWidth="1"/>
    <col min="45" max="45" width="9.00390625" style="104" customWidth="1"/>
    <col min="46" max="46" width="9.00390625" style="105" customWidth="1"/>
    <col min="47" max="47" width="9.00390625" style="104" customWidth="1"/>
    <col min="48" max="48" width="9.00390625" style="105" customWidth="1"/>
    <col min="49" max="49" width="9.00390625" style="104" customWidth="1"/>
    <col min="50" max="50" width="9.00390625" style="105" customWidth="1"/>
    <col min="51" max="51" width="9.00390625" style="104" customWidth="1"/>
    <col min="52" max="52" width="9.00390625" style="105" customWidth="1"/>
    <col min="53" max="54" width="9.00390625" style="106" customWidth="1"/>
    <col min="55" max="16384" width="9.00390625" style="104" customWidth="1"/>
  </cols>
  <sheetData>
    <row r="1" spans="1:52" s="9" customFormat="1" ht="30.75" customHeight="1" thickBo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6"/>
      <c r="M1" s="5"/>
      <c r="N1" s="5"/>
      <c r="O1" s="7"/>
      <c r="P1" s="8"/>
      <c r="Q1" s="5"/>
      <c r="R1" s="5"/>
      <c r="S1" s="8"/>
      <c r="T1" s="153" t="s">
        <v>1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5"/>
      <c r="AG1" s="153" t="s">
        <v>2</v>
      </c>
      <c r="AH1" s="154"/>
      <c r="AI1" s="154"/>
      <c r="AJ1" s="154"/>
      <c r="AK1" s="154"/>
      <c r="AL1" s="154"/>
      <c r="AM1" s="154"/>
      <c r="AN1" s="155"/>
      <c r="AO1" s="148" t="s">
        <v>18</v>
      </c>
      <c r="AP1" s="149"/>
      <c r="AQ1" s="149"/>
      <c r="AR1" s="150"/>
      <c r="AS1" s="132" t="s">
        <v>19</v>
      </c>
      <c r="AT1" s="144"/>
      <c r="AU1" s="144"/>
      <c r="AV1" s="144"/>
      <c r="AW1" s="132" t="s">
        <v>20</v>
      </c>
      <c r="AX1" s="133"/>
      <c r="AY1" s="132" t="s">
        <v>21</v>
      </c>
      <c r="AZ1" s="133"/>
    </row>
    <row r="2" spans="1:54" s="21" customFormat="1" ht="21" customHeight="1" thickBot="1">
      <c r="A2" s="10"/>
      <c r="B2" s="11"/>
      <c r="C2" s="12"/>
      <c r="D2" s="13" t="s">
        <v>3</v>
      </c>
      <c r="E2" s="14"/>
      <c r="F2" s="15"/>
      <c r="G2" s="16"/>
      <c r="H2" s="16"/>
      <c r="I2" s="17"/>
      <c r="J2" s="134" t="s">
        <v>4</v>
      </c>
      <c r="K2" s="135"/>
      <c r="L2" s="134" t="s">
        <v>5</v>
      </c>
      <c r="M2" s="147"/>
      <c r="N2" s="147"/>
      <c r="O2" s="147"/>
      <c r="P2" s="147"/>
      <c r="Q2" s="147"/>
      <c r="R2" s="147"/>
      <c r="S2" s="135"/>
      <c r="T2" s="134" t="s">
        <v>3</v>
      </c>
      <c r="U2" s="147"/>
      <c r="V2" s="147"/>
      <c r="W2" s="147"/>
      <c r="X2" s="147"/>
      <c r="Y2" s="134" t="s">
        <v>4</v>
      </c>
      <c r="Z2" s="135"/>
      <c r="AA2" s="151" t="s">
        <v>5</v>
      </c>
      <c r="AB2" s="157"/>
      <c r="AC2" s="157"/>
      <c r="AD2" s="157"/>
      <c r="AE2" s="157"/>
      <c r="AF2" s="152"/>
      <c r="AG2" s="134" t="s">
        <v>22</v>
      </c>
      <c r="AH2" s="156"/>
      <c r="AI2" s="134" t="s">
        <v>5</v>
      </c>
      <c r="AJ2" s="147"/>
      <c r="AK2" s="147"/>
      <c r="AL2" s="147"/>
      <c r="AM2" s="147"/>
      <c r="AN2" s="135"/>
      <c r="AO2" s="18" t="s">
        <v>23</v>
      </c>
      <c r="AP2" s="19"/>
      <c r="AQ2" s="151" t="s">
        <v>4</v>
      </c>
      <c r="AR2" s="152"/>
      <c r="AS2" s="145" t="s">
        <v>23</v>
      </c>
      <c r="AT2" s="146"/>
      <c r="AU2" s="145" t="s">
        <v>22</v>
      </c>
      <c r="AV2" s="146"/>
      <c r="AW2" s="134" t="s">
        <v>23</v>
      </c>
      <c r="AX2" s="135"/>
      <c r="AY2" s="134" t="s">
        <v>22</v>
      </c>
      <c r="AZ2" s="135"/>
      <c r="BA2" s="20"/>
      <c r="BB2" s="20"/>
    </row>
    <row r="3" spans="1:54" s="21" customFormat="1" ht="30" customHeight="1" thickBot="1">
      <c r="A3" s="22"/>
      <c r="B3" s="23"/>
      <c r="C3" s="24"/>
      <c r="D3" s="164" t="s">
        <v>6</v>
      </c>
      <c r="E3" s="166" t="s">
        <v>7</v>
      </c>
      <c r="F3" s="166" t="s">
        <v>8</v>
      </c>
      <c r="G3" s="166" t="s">
        <v>24</v>
      </c>
      <c r="H3" s="166" t="s">
        <v>25</v>
      </c>
      <c r="I3" s="179" t="s">
        <v>26</v>
      </c>
      <c r="J3" s="175" t="s">
        <v>6</v>
      </c>
      <c r="K3" s="177" t="s">
        <v>7</v>
      </c>
      <c r="L3" s="134" t="s">
        <v>27</v>
      </c>
      <c r="M3" s="135"/>
      <c r="N3" s="134" t="s">
        <v>28</v>
      </c>
      <c r="O3" s="147"/>
      <c r="P3" s="135"/>
      <c r="Q3" s="147" t="s">
        <v>29</v>
      </c>
      <c r="R3" s="147"/>
      <c r="S3" s="135"/>
      <c r="T3" s="175" t="s">
        <v>6</v>
      </c>
      <c r="U3" s="166" t="s">
        <v>7</v>
      </c>
      <c r="V3" s="166" t="s">
        <v>8</v>
      </c>
      <c r="W3" s="173" t="s">
        <v>24</v>
      </c>
      <c r="X3" s="173" t="s">
        <v>25</v>
      </c>
      <c r="Y3" s="175" t="s">
        <v>6</v>
      </c>
      <c r="Z3" s="168" t="s">
        <v>30</v>
      </c>
      <c r="AA3" s="25" t="s">
        <v>28</v>
      </c>
      <c r="AB3" s="26"/>
      <c r="AC3" s="27"/>
      <c r="AD3" s="25" t="s">
        <v>29</v>
      </c>
      <c r="AE3" s="26"/>
      <c r="AF3" s="28"/>
      <c r="AG3" s="175" t="s">
        <v>6</v>
      </c>
      <c r="AH3" s="177" t="s">
        <v>7</v>
      </c>
      <c r="AI3" s="134" t="s">
        <v>28</v>
      </c>
      <c r="AJ3" s="147"/>
      <c r="AK3" s="147"/>
      <c r="AL3" s="134" t="s">
        <v>29</v>
      </c>
      <c r="AM3" s="147"/>
      <c r="AN3" s="147"/>
      <c r="AO3" s="136" t="s">
        <v>6</v>
      </c>
      <c r="AP3" s="138" t="s">
        <v>30</v>
      </c>
      <c r="AQ3" s="136" t="s">
        <v>6</v>
      </c>
      <c r="AR3" s="130" t="s">
        <v>30</v>
      </c>
      <c r="AS3" s="143" t="s">
        <v>6</v>
      </c>
      <c r="AT3" s="131" t="s">
        <v>30</v>
      </c>
      <c r="AU3" s="142" t="s">
        <v>6</v>
      </c>
      <c r="AV3" s="141" t="s">
        <v>30</v>
      </c>
      <c r="AW3" s="136" t="s">
        <v>6</v>
      </c>
      <c r="AX3" s="140" t="s">
        <v>30</v>
      </c>
      <c r="AY3" s="136" t="s">
        <v>6</v>
      </c>
      <c r="AZ3" s="130" t="s">
        <v>30</v>
      </c>
      <c r="BA3" s="20"/>
      <c r="BB3" s="20"/>
    </row>
    <row r="4" spans="1:54" s="21" customFormat="1" ht="30" customHeight="1">
      <c r="A4" s="29"/>
      <c r="B4" s="30"/>
      <c r="C4" s="31"/>
      <c r="D4" s="165"/>
      <c r="E4" s="167"/>
      <c r="F4" s="167"/>
      <c r="G4" s="167"/>
      <c r="H4" s="167"/>
      <c r="I4" s="180"/>
      <c r="J4" s="176"/>
      <c r="K4" s="178"/>
      <c r="L4" s="33" t="s">
        <v>31</v>
      </c>
      <c r="M4" s="34" t="s">
        <v>32</v>
      </c>
      <c r="N4" s="33" t="s">
        <v>6</v>
      </c>
      <c r="O4" s="35" t="s">
        <v>7</v>
      </c>
      <c r="P4" s="36" t="s">
        <v>8</v>
      </c>
      <c r="Q4" s="37" t="s">
        <v>6</v>
      </c>
      <c r="R4" s="35" t="s">
        <v>7</v>
      </c>
      <c r="S4" s="36" t="s">
        <v>8</v>
      </c>
      <c r="T4" s="176"/>
      <c r="U4" s="167"/>
      <c r="V4" s="167"/>
      <c r="W4" s="174"/>
      <c r="X4" s="174"/>
      <c r="Y4" s="176"/>
      <c r="Z4" s="169"/>
      <c r="AA4" s="39" t="s">
        <v>6</v>
      </c>
      <c r="AB4" s="40" t="s">
        <v>7</v>
      </c>
      <c r="AC4" s="41" t="s">
        <v>33</v>
      </c>
      <c r="AD4" s="39" t="s">
        <v>6</v>
      </c>
      <c r="AE4" s="40" t="s">
        <v>7</v>
      </c>
      <c r="AF4" s="34" t="s">
        <v>33</v>
      </c>
      <c r="AG4" s="176"/>
      <c r="AH4" s="178"/>
      <c r="AI4" s="37" t="s">
        <v>6</v>
      </c>
      <c r="AJ4" s="35" t="s">
        <v>7</v>
      </c>
      <c r="AK4" s="42" t="s">
        <v>33</v>
      </c>
      <c r="AL4" s="33" t="s">
        <v>6</v>
      </c>
      <c r="AM4" s="35" t="s">
        <v>7</v>
      </c>
      <c r="AN4" s="42" t="s">
        <v>33</v>
      </c>
      <c r="AO4" s="137"/>
      <c r="AP4" s="139"/>
      <c r="AQ4" s="137"/>
      <c r="AR4" s="131"/>
      <c r="AS4" s="143"/>
      <c r="AT4" s="131"/>
      <c r="AU4" s="142"/>
      <c r="AV4" s="141"/>
      <c r="AW4" s="137"/>
      <c r="AX4" s="129"/>
      <c r="AY4" s="137"/>
      <c r="AZ4" s="131"/>
      <c r="BA4" s="20"/>
      <c r="BB4" s="20"/>
    </row>
    <row r="5" spans="1:52" s="65" customFormat="1" ht="34.5" customHeight="1">
      <c r="A5" s="43"/>
      <c r="B5" s="44" t="s">
        <v>34</v>
      </c>
      <c r="C5" s="45"/>
      <c r="D5" s="46"/>
      <c r="E5" s="38"/>
      <c r="F5" s="38"/>
      <c r="G5" s="38"/>
      <c r="H5" s="38"/>
      <c r="I5" s="32"/>
      <c r="J5" s="47"/>
      <c r="K5" s="48"/>
      <c r="L5" s="49">
        <v>33</v>
      </c>
      <c r="M5" s="50">
        <v>24</v>
      </c>
      <c r="N5" s="49">
        <v>20</v>
      </c>
      <c r="O5" s="51">
        <v>19</v>
      </c>
      <c r="P5" s="48">
        <v>18</v>
      </c>
      <c r="Q5" s="46">
        <v>15</v>
      </c>
      <c r="R5" s="51">
        <v>16</v>
      </c>
      <c r="S5" s="48">
        <v>16</v>
      </c>
      <c r="T5" s="47"/>
      <c r="U5" s="51"/>
      <c r="V5" s="51"/>
      <c r="W5" s="52"/>
      <c r="X5" s="52"/>
      <c r="Y5" s="53"/>
      <c r="Z5" s="54"/>
      <c r="AA5" s="47">
        <v>20</v>
      </c>
      <c r="AB5" s="55">
        <v>20</v>
      </c>
      <c r="AC5" s="56">
        <v>19</v>
      </c>
      <c r="AD5" s="47">
        <v>16</v>
      </c>
      <c r="AE5" s="55">
        <v>16</v>
      </c>
      <c r="AF5" s="57">
        <v>14</v>
      </c>
      <c r="AG5" s="49"/>
      <c r="AH5" s="32"/>
      <c r="AI5" s="46">
        <v>17</v>
      </c>
      <c r="AJ5" s="51">
        <v>20</v>
      </c>
      <c r="AK5" s="54">
        <v>12</v>
      </c>
      <c r="AL5" s="49">
        <v>12</v>
      </c>
      <c r="AM5" s="51">
        <v>17</v>
      </c>
      <c r="AN5" s="54">
        <v>20</v>
      </c>
      <c r="AO5" s="58"/>
      <c r="AP5" s="59"/>
      <c r="AQ5" s="58"/>
      <c r="AR5" s="60"/>
      <c r="AS5" s="61"/>
      <c r="AT5" s="62"/>
      <c r="AU5" s="63"/>
      <c r="AV5" s="64"/>
      <c r="AW5" s="58"/>
      <c r="AX5" s="59"/>
      <c r="AY5" s="58"/>
      <c r="AZ5" s="62"/>
    </row>
    <row r="6" spans="1:52" s="65" customFormat="1" ht="34.5" customHeight="1">
      <c r="A6" s="170" t="s">
        <v>35</v>
      </c>
      <c r="B6" s="66" t="s">
        <v>9</v>
      </c>
      <c r="C6" s="67"/>
      <c r="D6" s="68">
        <v>19950</v>
      </c>
      <c r="E6" s="69">
        <v>19950</v>
      </c>
      <c r="F6" s="69">
        <v>19950</v>
      </c>
      <c r="G6" s="69">
        <v>26880</v>
      </c>
      <c r="H6" s="69">
        <v>26880</v>
      </c>
      <c r="I6" s="70">
        <v>26880</v>
      </c>
      <c r="J6" s="71">
        <v>26880</v>
      </c>
      <c r="K6" s="70">
        <v>26880</v>
      </c>
      <c r="L6" s="71">
        <f aca="true" t="shared" si="0" ref="L6:S6">930*L5</f>
        <v>30690</v>
      </c>
      <c r="M6" s="72">
        <f t="shared" si="0"/>
        <v>22320</v>
      </c>
      <c r="N6" s="71">
        <f t="shared" si="0"/>
        <v>18600</v>
      </c>
      <c r="O6" s="73">
        <f t="shared" si="0"/>
        <v>17670</v>
      </c>
      <c r="P6" s="72">
        <f t="shared" si="0"/>
        <v>16740</v>
      </c>
      <c r="Q6" s="68">
        <f t="shared" si="0"/>
        <v>13950</v>
      </c>
      <c r="R6" s="73">
        <f t="shared" si="0"/>
        <v>14880</v>
      </c>
      <c r="S6" s="72">
        <f t="shared" si="0"/>
        <v>14880</v>
      </c>
      <c r="T6" s="71">
        <v>19740</v>
      </c>
      <c r="U6" s="69">
        <v>19740</v>
      </c>
      <c r="V6" s="69">
        <v>19740</v>
      </c>
      <c r="W6" s="74">
        <v>25900</v>
      </c>
      <c r="X6" s="74">
        <v>25900</v>
      </c>
      <c r="Y6" s="71">
        <v>25900</v>
      </c>
      <c r="Z6" s="75">
        <v>25900</v>
      </c>
      <c r="AA6" s="71">
        <f aca="true" t="shared" si="1" ref="AA6:AF6">900*AA5</f>
        <v>18000</v>
      </c>
      <c r="AB6" s="73">
        <f t="shared" si="1"/>
        <v>18000</v>
      </c>
      <c r="AC6" s="76">
        <f t="shared" si="1"/>
        <v>17100</v>
      </c>
      <c r="AD6" s="71">
        <f t="shared" si="1"/>
        <v>14400</v>
      </c>
      <c r="AE6" s="73">
        <f t="shared" si="1"/>
        <v>14400</v>
      </c>
      <c r="AF6" s="72">
        <f t="shared" si="1"/>
        <v>12600</v>
      </c>
      <c r="AG6" s="71">
        <v>26750</v>
      </c>
      <c r="AH6" s="70">
        <v>26750</v>
      </c>
      <c r="AI6" s="68">
        <f aca="true" t="shared" si="2" ref="AI6:AN6">910*AI5</f>
        <v>15470</v>
      </c>
      <c r="AJ6" s="73">
        <f t="shared" si="2"/>
        <v>18200</v>
      </c>
      <c r="AK6" s="76">
        <f t="shared" si="2"/>
        <v>10920</v>
      </c>
      <c r="AL6" s="71">
        <f t="shared" si="2"/>
        <v>10920</v>
      </c>
      <c r="AM6" s="73">
        <f t="shared" si="2"/>
        <v>15470</v>
      </c>
      <c r="AN6" s="76">
        <f t="shared" si="2"/>
        <v>18200</v>
      </c>
      <c r="AO6" s="77">
        <v>19740</v>
      </c>
      <c r="AP6" s="78">
        <v>19740</v>
      </c>
      <c r="AQ6" s="77">
        <v>25900</v>
      </c>
      <c r="AR6" s="60">
        <v>25900</v>
      </c>
      <c r="AS6" s="79">
        <v>19740</v>
      </c>
      <c r="AT6" s="80">
        <v>19740</v>
      </c>
      <c r="AU6" s="81">
        <v>25900</v>
      </c>
      <c r="AV6" s="82">
        <v>25900</v>
      </c>
      <c r="AW6" s="77">
        <v>19730</v>
      </c>
      <c r="AX6" s="78">
        <v>19730</v>
      </c>
      <c r="AY6" s="77">
        <v>25526</v>
      </c>
      <c r="AZ6" s="80">
        <v>25526</v>
      </c>
    </row>
    <row r="7" spans="1:52" s="65" customFormat="1" ht="34.5" customHeight="1">
      <c r="A7" s="171"/>
      <c r="B7" s="66" t="s">
        <v>10</v>
      </c>
      <c r="C7" s="67"/>
      <c r="D7" s="68">
        <v>8000</v>
      </c>
      <c r="E7" s="69">
        <v>8000</v>
      </c>
      <c r="F7" s="69">
        <v>8000</v>
      </c>
      <c r="G7" s="69">
        <v>9700</v>
      </c>
      <c r="H7" s="69">
        <v>9700</v>
      </c>
      <c r="I7" s="70">
        <f>9700*0.8</f>
        <v>7760</v>
      </c>
      <c r="J7" s="71">
        <v>9700</v>
      </c>
      <c r="K7" s="70">
        <v>9700</v>
      </c>
      <c r="L7" s="71">
        <f aca="true" t="shared" si="3" ref="L7:S7">300*L5</f>
        <v>9900</v>
      </c>
      <c r="M7" s="72">
        <f t="shared" si="3"/>
        <v>7200</v>
      </c>
      <c r="N7" s="71">
        <f t="shared" si="3"/>
        <v>6000</v>
      </c>
      <c r="O7" s="73">
        <f t="shared" si="3"/>
        <v>5700</v>
      </c>
      <c r="P7" s="72">
        <f t="shared" si="3"/>
        <v>5400</v>
      </c>
      <c r="Q7" s="68">
        <f t="shared" si="3"/>
        <v>4500</v>
      </c>
      <c r="R7" s="73">
        <f t="shared" si="3"/>
        <v>4800</v>
      </c>
      <c r="S7" s="72">
        <f t="shared" si="3"/>
        <v>4800</v>
      </c>
      <c r="T7" s="71">
        <v>5870</v>
      </c>
      <c r="U7" s="69">
        <v>5870</v>
      </c>
      <c r="V7" s="69">
        <v>5870</v>
      </c>
      <c r="W7" s="74">
        <v>6700</v>
      </c>
      <c r="X7" s="74">
        <v>6700</v>
      </c>
      <c r="Y7" s="71">
        <v>6700</v>
      </c>
      <c r="Z7" s="75">
        <v>6700</v>
      </c>
      <c r="AA7" s="71">
        <f aca="true" t="shared" si="4" ref="AA7:AF7">290*AA5</f>
        <v>5800</v>
      </c>
      <c r="AB7" s="73">
        <f t="shared" si="4"/>
        <v>5800</v>
      </c>
      <c r="AC7" s="76">
        <f t="shared" si="4"/>
        <v>5510</v>
      </c>
      <c r="AD7" s="71">
        <f t="shared" si="4"/>
        <v>4640</v>
      </c>
      <c r="AE7" s="73">
        <f t="shared" si="4"/>
        <v>4640</v>
      </c>
      <c r="AF7" s="72">
        <f t="shared" si="4"/>
        <v>4060</v>
      </c>
      <c r="AG7" s="71">
        <v>7350</v>
      </c>
      <c r="AH7" s="70">
        <v>7350</v>
      </c>
      <c r="AI7" s="68">
        <f aca="true" t="shared" si="5" ref="AI7:AN7">300*AI5</f>
        <v>5100</v>
      </c>
      <c r="AJ7" s="73">
        <f t="shared" si="5"/>
        <v>6000</v>
      </c>
      <c r="AK7" s="76">
        <f t="shared" si="5"/>
        <v>3600</v>
      </c>
      <c r="AL7" s="71">
        <f t="shared" si="5"/>
        <v>3600</v>
      </c>
      <c r="AM7" s="73">
        <f t="shared" si="5"/>
        <v>5100</v>
      </c>
      <c r="AN7" s="76">
        <f t="shared" si="5"/>
        <v>6000</v>
      </c>
      <c r="AO7" s="77">
        <v>5870</v>
      </c>
      <c r="AP7" s="78">
        <v>5870</v>
      </c>
      <c r="AQ7" s="77">
        <v>6700</v>
      </c>
      <c r="AR7" s="60">
        <v>6700</v>
      </c>
      <c r="AS7" s="79">
        <v>5870</v>
      </c>
      <c r="AT7" s="80">
        <v>5870</v>
      </c>
      <c r="AU7" s="81">
        <v>6700</v>
      </c>
      <c r="AV7" s="82">
        <v>6700</v>
      </c>
      <c r="AW7" s="77">
        <v>5770</v>
      </c>
      <c r="AX7" s="78">
        <v>5770</v>
      </c>
      <c r="AY7" s="77">
        <v>6474</v>
      </c>
      <c r="AZ7" s="80">
        <v>6474</v>
      </c>
    </row>
    <row r="8" spans="1:52" s="65" customFormat="1" ht="34.5" customHeight="1">
      <c r="A8" s="171"/>
      <c r="B8" s="66" t="s">
        <v>11</v>
      </c>
      <c r="C8" s="67"/>
      <c r="D8" s="68">
        <v>850</v>
      </c>
      <c r="E8" s="69">
        <v>850</v>
      </c>
      <c r="F8" s="69">
        <v>850</v>
      </c>
      <c r="G8" s="69">
        <v>850</v>
      </c>
      <c r="H8" s="69">
        <v>850</v>
      </c>
      <c r="I8" s="70"/>
      <c r="J8" s="71">
        <v>850</v>
      </c>
      <c r="K8" s="70">
        <v>850</v>
      </c>
      <c r="L8" s="71">
        <v>850</v>
      </c>
      <c r="M8" s="72">
        <v>850</v>
      </c>
      <c r="N8" s="71">
        <v>850</v>
      </c>
      <c r="O8" s="69">
        <v>850</v>
      </c>
      <c r="P8" s="70">
        <v>850</v>
      </c>
      <c r="Q8" s="68">
        <v>850</v>
      </c>
      <c r="R8" s="69">
        <v>850</v>
      </c>
      <c r="S8" s="70">
        <v>850</v>
      </c>
      <c r="T8" s="71">
        <v>1700</v>
      </c>
      <c r="U8" s="69">
        <v>1700</v>
      </c>
      <c r="V8" s="69">
        <v>1700</v>
      </c>
      <c r="W8" s="74">
        <v>1700</v>
      </c>
      <c r="X8" s="74">
        <v>1700</v>
      </c>
      <c r="Y8" s="71">
        <v>1700</v>
      </c>
      <c r="Z8" s="75">
        <v>1700</v>
      </c>
      <c r="AA8" s="71">
        <v>1700</v>
      </c>
      <c r="AB8" s="73">
        <v>1700</v>
      </c>
      <c r="AC8" s="76">
        <v>1700</v>
      </c>
      <c r="AD8" s="71">
        <v>1700</v>
      </c>
      <c r="AE8" s="73">
        <v>1700</v>
      </c>
      <c r="AF8" s="72">
        <v>1700</v>
      </c>
      <c r="AG8" s="71">
        <v>850</v>
      </c>
      <c r="AH8" s="70">
        <v>850</v>
      </c>
      <c r="AI8" s="83">
        <v>850</v>
      </c>
      <c r="AJ8" s="69">
        <v>850</v>
      </c>
      <c r="AK8" s="75">
        <v>850</v>
      </c>
      <c r="AL8" s="77">
        <v>850</v>
      </c>
      <c r="AM8" s="69">
        <v>850</v>
      </c>
      <c r="AN8" s="75">
        <v>850</v>
      </c>
      <c r="AO8" s="77">
        <v>850</v>
      </c>
      <c r="AP8" s="78">
        <v>850</v>
      </c>
      <c r="AQ8" s="77">
        <v>850</v>
      </c>
      <c r="AR8" s="60">
        <v>850</v>
      </c>
      <c r="AS8" s="79">
        <v>850</v>
      </c>
      <c r="AT8" s="80">
        <v>850</v>
      </c>
      <c r="AU8" s="81">
        <v>850</v>
      </c>
      <c r="AV8" s="82">
        <v>850</v>
      </c>
      <c r="AW8" s="77">
        <v>850</v>
      </c>
      <c r="AX8" s="78">
        <v>850</v>
      </c>
      <c r="AY8" s="77">
        <v>850</v>
      </c>
      <c r="AZ8" s="80">
        <v>850</v>
      </c>
    </row>
    <row r="9" spans="1:52" s="65" customFormat="1" ht="34.5" customHeight="1">
      <c r="A9" s="171"/>
      <c r="B9" s="66" t="s">
        <v>12</v>
      </c>
      <c r="C9" s="67"/>
      <c r="D9" s="68">
        <v>399</v>
      </c>
      <c r="E9" s="69">
        <v>399</v>
      </c>
      <c r="F9" s="69">
        <v>399</v>
      </c>
      <c r="G9" s="69">
        <v>538</v>
      </c>
      <c r="H9" s="69">
        <v>538</v>
      </c>
      <c r="I9" s="70">
        <v>538</v>
      </c>
      <c r="J9" s="71">
        <v>538</v>
      </c>
      <c r="K9" s="70">
        <v>538</v>
      </c>
      <c r="L9" s="71">
        <f aca="true" t="shared" si="6" ref="L9:S9">18*L5</f>
        <v>594</v>
      </c>
      <c r="M9" s="72">
        <f t="shared" si="6"/>
        <v>432</v>
      </c>
      <c r="N9" s="71">
        <f t="shared" si="6"/>
        <v>360</v>
      </c>
      <c r="O9" s="69">
        <f t="shared" si="6"/>
        <v>342</v>
      </c>
      <c r="P9" s="70">
        <f t="shared" si="6"/>
        <v>324</v>
      </c>
      <c r="Q9" s="68">
        <f t="shared" si="6"/>
        <v>270</v>
      </c>
      <c r="R9" s="69">
        <f t="shared" si="6"/>
        <v>288</v>
      </c>
      <c r="S9" s="70">
        <f t="shared" si="6"/>
        <v>288</v>
      </c>
      <c r="T9" s="71">
        <v>395</v>
      </c>
      <c r="U9" s="69">
        <v>395</v>
      </c>
      <c r="V9" s="69">
        <v>395</v>
      </c>
      <c r="W9" s="74">
        <v>518</v>
      </c>
      <c r="X9" s="74">
        <v>518</v>
      </c>
      <c r="Y9" s="71">
        <v>518</v>
      </c>
      <c r="Z9" s="75">
        <v>518</v>
      </c>
      <c r="AA9" s="71">
        <f aca="true" t="shared" si="7" ref="AA9:AF9">18*AA5</f>
        <v>360</v>
      </c>
      <c r="AB9" s="69">
        <f t="shared" si="7"/>
        <v>360</v>
      </c>
      <c r="AC9" s="74">
        <f t="shared" si="7"/>
        <v>342</v>
      </c>
      <c r="AD9" s="71">
        <f t="shared" si="7"/>
        <v>288</v>
      </c>
      <c r="AE9" s="69">
        <f t="shared" si="7"/>
        <v>288</v>
      </c>
      <c r="AF9" s="70">
        <f t="shared" si="7"/>
        <v>252</v>
      </c>
      <c r="AG9" s="71">
        <v>535</v>
      </c>
      <c r="AH9" s="70">
        <v>535</v>
      </c>
      <c r="AI9" s="68">
        <f aca="true" t="shared" si="8" ref="AI9:AN9">18*AI5</f>
        <v>306</v>
      </c>
      <c r="AJ9" s="69">
        <f t="shared" si="8"/>
        <v>360</v>
      </c>
      <c r="AK9" s="74">
        <f t="shared" si="8"/>
        <v>216</v>
      </c>
      <c r="AL9" s="71">
        <f t="shared" si="8"/>
        <v>216</v>
      </c>
      <c r="AM9" s="69">
        <f t="shared" si="8"/>
        <v>306</v>
      </c>
      <c r="AN9" s="74">
        <f t="shared" si="8"/>
        <v>360</v>
      </c>
      <c r="AO9" s="77">
        <v>395</v>
      </c>
      <c r="AP9" s="78">
        <v>395</v>
      </c>
      <c r="AQ9" s="77">
        <v>518</v>
      </c>
      <c r="AR9" s="60">
        <v>518</v>
      </c>
      <c r="AS9" s="79">
        <v>395</v>
      </c>
      <c r="AT9" s="80">
        <v>395</v>
      </c>
      <c r="AU9" s="81">
        <v>518</v>
      </c>
      <c r="AV9" s="82">
        <v>518</v>
      </c>
      <c r="AW9" s="77">
        <v>395</v>
      </c>
      <c r="AX9" s="78">
        <v>395</v>
      </c>
      <c r="AY9" s="77">
        <v>511</v>
      </c>
      <c r="AZ9" s="80">
        <v>511</v>
      </c>
    </row>
    <row r="10" spans="1:52" s="65" customFormat="1" ht="34.5" customHeight="1">
      <c r="A10" s="171"/>
      <c r="B10" s="66" t="s">
        <v>13</v>
      </c>
      <c r="C10" s="67"/>
      <c r="D10" s="68">
        <v>110</v>
      </c>
      <c r="E10" s="69">
        <v>110</v>
      </c>
      <c r="F10" s="69">
        <v>110</v>
      </c>
      <c r="G10" s="69">
        <v>110</v>
      </c>
      <c r="H10" s="69">
        <v>110</v>
      </c>
      <c r="I10" s="70">
        <v>110</v>
      </c>
      <c r="J10" s="71">
        <v>110</v>
      </c>
      <c r="K10" s="70">
        <v>110</v>
      </c>
      <c r="L10" s="71">
        <v>110</v>
      </c>
      <c r="M10" s="72">
        <v>110</v>
      </c>
      <c r="N10" s="71">
        <v>110</v>
      </c>
      <c r="O10" s="69">
        <v>110</v>
      </c>
      <c r="P10" s="70">
        <v>110</v>
      </c>
      <c r="Q10" s="68">
        <v>110</v>
      </c>
      <c r="R10" s="69">
        <v>110</v>
      </c>
      <c r="S10" s="70">
        <v>110</v>
      </c>
      <c r="T10" s="71">
        <v>110</v>
      </c>
      <c r="U10" s="69">
        <v>110</v>
      </c>
      <c r="V10" s="69">
        <v>110</v>
      </c>
      <c r="W10" s="74">
        <v>110</v>
      </c>
      <c r="X10" s="74">
        <v>110</v>
      </c>
      <c r="Y10" s="71">
        <v>110</v>
      </c>
      <c r="Z10" s="75">
        <v>110</v>
      </c>
      <c r="AA10" s="71">
        <v>110</v>
      </c>
      <c r="AB10" s="73">
        <v>110</v>
      </c>
      <c r="AC10" s="76">
        <v>110</v>
      </c>
      <c r="AD10" s="71">
        <v>110</v>
      </c>
      <c r="AE10" s="73">
        <v>110</v>
      </c>
      <c r="AF10" s="72">
        <v>110</v>
      </c>
      <c r="AG10" s="71">
        <v>110</v>
      </c>
      <c r="AH10" s="70">
        <v>110</v>
      </c>
      <c r="AI10" s="83">
        <v>110</v>
      </c>
      <c r="AJ10" s="69">
        <v>110</v>
      </c>
      <c r="AK10" s="75">
        <v>110</v>
      </c>
      <c r="AL10" s="77">
        <v>110</v>
      </c>
      <c r="AM10" s="69">
        <v>110</v>
      </c>
      <c r="AN10" s="75">
        <v>110</v>
      </c>
      <c r="AO10" s="77">
        <v>110</v>
      </c>
      <c r="AP10" s="78">
        <v>110</v>
      </c>
      <c r="AQ10" s="77">
        <v>110</v>
      </c>
      <c r="AR10" s="60">
        <v>110</v>
      </c>
      <c r="AS10" s="79">
        <v>110</v>
      </c>
      <c r="AT10" s="80">
        <v>110</v>
      </c>
      <c r="AU10" s="81">
        <v>110</v>
      </c>
      <c r="AV10" s="82">
        <v>110</v>
      </c>
      <c r="AW10" s="77">
        <v>110</v>
      </c>
      <c r="AX10" s="78">
        <v>110</v>
      </c>
      <c r="AY10" s="77">
        <v>110</v>
      </c>
      <c r="AZ10" s="80">
        <v>110</v>
      </c>
    </row>
    <row r="11" spans="1:52" s="65" customFormat="1" ht="34.5" customHeight="1">
      <c r="A11" s="171"/>
      <c r="B11" s="66" t="s">
        <v>14</v>
      </c>
      <c r="C11" s="67"/>
      <c r="D11" s="68">
        <v>8800</v>
      </c>
      <c r="E11" s="69">
        <v>8800</v>
      </c>
      <c r="F11" s="69" t="s">
        <v>36</v>
      </c>
      <c r="G11" s="69"/>
      <c r="H11" s="69"/>
      <c r="I11" s="70"/>
      <c r="J11" s="84" t="s">
        <v>36</v>
      </c>
      <c r="K11" s="70"/>
      <c r="L11" s="71"/>
      <c r="M11" s="72"/>
      <c r="N11" s="71"/>
      <c r="O11" s="69"/>
      <c r="P11" s="70"/>
      <c r="Q11" s="68"/>
      <c r="R11" s="69"/>
      <c r="S11" s="70"/>
      <c r="T11" s="71" t="s">
        <v>36</v>
      </c>
      <c r="U11" s="69"/>
      <c r="V11" s="69"/>
      <c r="W11" s="74"/>
      <c r="X11" s="74"/>
      <c r="Y11" s="71"/>
      <c r="Z11" s="75"/>
      <c r="AA11" s="71"/>
      <c r="AB11" s="73"/>
      <c r="AC11" s="76"/>
      <c r="AD11" s="71"/>
      <c r="AE11" s="73"/>
      <c r="AF11" s="72"/>
      <c r="AG11" s="71"/>
      <c r="AH11" s="70"/>
      <c r="AI11" s="83"/>
      <c r="AJ11" s="69"/>
      <c r="AK11" s="75"/>
      <c r="AL11" s="77"/>
      <c r="AM11" s="69"/>
      <c r="AN11" s="75"/>
      <c r="AO11" s="77"/>
      <c r="AP11" s="78"/>
      <c r="AQ11" s="77"/>
      <c r="AR11" s="60"/>
      <c r="AS11" s="79"/>
      <c r="AT11" s="80"/>
      <c r="AU11" s="81"/>
      <c r="AV11" s="82"/>
      <c r="AW11" s="77"/>
      <c r="AX11" s="78"/>
      <c r="AY11" s="77"/>
      <c r="AZ11" s="80"/>
    </row>
    <row r="12" spans="1:52" s="65" customFormat="1" ht="34.5" customHeight="1">
      <c r="A12" s="172"/>
      <c r="B12" s="85" t="s">
        <v>15</v>
      </c>
      <c r="C12" s="67"/>
      <c r="D12" s="68"/>
      <c r="E12" s="73"/>
      <c r="F12" s="73"/>
      <c r="G12" s="73"/>
      <c r="H12" s="73"/>
      <c r="I12" s="72"/>
      <c r="J12" s="71"/>
      <c r="K12" s="70"/>
      <c r="L12" s="71"/>
      <c r="M12" s="72"/>
      <c r="N12" s="71"/>
      <c r="O12" s="69"/>
      <c r="P12" s="70"/>
      <c r="Q12" s="68"/>
      <c r="R12" s="69"/>
      <c r="S12" s="70"/>
      <c r="T12" s="71"/>
      <c r="U12" s="69"/>
      <c r="V12" s="69"/>
      <c r="W12" s="74"/>
      <c r="X12" s="74"/>
      <c r="Y12" s="71"/>
      <c r="Z12" s="75"/>
      <c r="AA12" s="71"/>
      <c r="AB12" s="73"/>
      <c r="AC12" s="76"/>
      <c r="AD12" s="71"/>
      <c r="AE12" s="73"/>
      <c r="AF12" s="72"/>
      <c r="AG12" s="71"/>
      <c r="AH12" s="70"/>
      <c r="AI12" s="68"/>
      <c r="AJ12" s="69"/>
      <c r="AK12" s="75"/>
      <c r="AL12" s="71"/>
      <c r="AM12" s="69"/>
      <c r="AN12" s="75"/>
      <c r="AO12" s="77"/>
      <c r="AP12" s="78"/>
      <c r="AQ12" s="77"/>
      <c r="AR12" s="60"/>
      <c r="AS12" s="79"/>
      <c r="AT12" s="80"/>
      <c r="AU12" s="81"/>
      <c r="AV12" s="82"/>
      <c r="AW12" s="77"/>
      <c r="AX12" s="78"/>
      <c r="AY12" s="77"/>
      <c r="AZ12" s="80"/>
    </row>
    <row r="13" spans="1:52" s="65" customFormat="1" ht="34.5" customHeight="1">
      <c r="A13" s="160" t="s">
        <v>37</v>
      </c>
      <c r="B13" s="86" t="s">
        <v>16</v>
      </c>
      <c r="C13" s="67"/>
      <c r="D13" s="68"/>
      <c r="E13" s="69"/>
      <c r="F13" s="69"/>
      <c r="G13" s="69"/>
      <c r="H13" s="69"/>
      <c r="I13" s="70"/>
      <c r="J13" s="71"/>
      <c r="K13" s="70"/>
      <c r="L13" s="71"/>
      <c r="M13" s="72"/>
      <c r="N13" s="71"/>
      <c r="O13" s="69"/>
      <c r="P13" s="70"/>
      <c r="Q13" s="68"/>
      <c r="R13" s="69"/>
      <c r="S13" s="70"/>
      <c r="T13" s="71"/>
      <c r="U13" s="69"/>
      <c r="V13" s="69"/>
      <c r="W13" s="74"/>
      <c r="X13" s="74"/>
      <c r="Y13" s="71"/>
      <c r="Z13" s="75"/>
      <c r="AA13" s="71"/>
      <c r="AB13" s="73"/>
      <c r="AC13" s="76"/>
      <c r="AD13" s="71"/>
      <c r="AE13" s="73"/>
      <c r="AF13" s="72"/>
      <c r="AG13" s="71"/>
      <c r="AH13" s="70"/>
      <c r="AI13" s="68"/>
      <c r="AJ13" s="69"/>
      <c r="AK13" s="75"/>
      <c r="AL13" s="71"/>
      <c r="AM13" s="69"/>
      <c r="AN13" s="75"/>
      <c r="AO13" s="77"/>
      <c r="AP13" s="78"/>
      <c r="AQ13" s="77"/>
      <c r="AR13" s="60"/>
      <c r="AS13" s="79"/>
      <c r="AT13" s="80"/>
      <c r="AU13" s="81"/>
      <c r="AV13" s="82"/>
      <c r="AW13" s="77"/>
      <c r="AX13" s="78"/>
      <c r="AY13" s="77"/>
      <c r="AZ13" s="80"/>
    </row>
    <row r="14" spans="1:52" s="65" customFormat="1" ht="34.5" customHeight="1" thickBot="1">
      <c r="A14" s="161"/>
      <c r="B14" s="87" t="s">
        <v>38</v>
      </c>
      <c r="C14" s="88"/>
      <c r="D14" s="89"/>
      <c r="E14" s="90"/>
      <c r="F14" s="90"/>
      <c r="G14" s="90"/>
      <c r="H14" s="90"/>
      <c r="I14" s="91"/>
      <c r="J14" s="92"/>
      <c r="K14" s="91"/>
      <c r="L14" s="92"/>
      <c r="M14" s="91"/>
      <c r="N14" s="92"/>
      <c r="O14" s="90"/>
      <c r="P14" s="91"/>
      <c r="Q14" s="89"/>
      <c r="R14" s="90"/>
      <c r="S14" s="91"/>
      <c r="T14" s="92"/>
      <c r="U14" s="90"/>
      <c r="V14" s="90"/>
      <c r="W14" s="93"/>
      <c r="X14" s="93"/>
      <c r="Y14" s="92"/>
      <c r="Z14" s="94"/>
      <c r="AA14" s="92"/>
      <c r="AB14" s="90"/>
      <c r="AC14" s="93"/>
      <c r="AD14" s="92"/>
      <c r="AE14" s="90"/>
      <c r="AF14" s="91"/>
      <c r="AG14" s="92"/>
      <c r="AH14" s="91"/>
      <c r="AI14" s="95"/>
      <c r="AJ14" s="90"/>
      <c r="AK14" s="94"/>
      <c r="AL14" s="96"/>
      <c r="AM14" s="90"/>
      <c r="AN14" s="94"/>
      <c r="AO14" s="96"/>
      <c r="AP14" s="97"/>
      <c r="AQ14" s="96"/>
      <c r="AR14" s="98"/>
      <c r="AS14" s="99"/>
      <c r="AT14" s="100"/>
      <c r="AU14" s="101"/>
      <c r="AV14" s="102"/>
      <c r="AW14" s="96"/>
      <c r="AX14" s="97"/>
      <c r="AY14" s="96"/>
      <c r="AZ14" s="100"/>
    </row>
    <row r="15" spans="1:52" s="103" customFormat="1" ht="34.5" customHeight="1" thickBot="1">
      <c r="A15" s="162" t="s">
        <v>17</v>
      </c>
      <c r="B15" s="163"/>
      <c r="C15" s="163"/>
      <c r="D15" s="123">
        <f>SUM(D6:D14)</f>
        <v>38109</v>
      </c>
      <c r="E15" s="124">
        <f aca="true" t="shared" si="9" ref="E15:AQ15">SUM(E6:E14)</f>
        <v>38109</v>
      </c>
      <c r="F15" s="124">
        <f t="shared" si="9"/>
        <v>29309</v>
      </c>
      <c r="G15" s="124">
        <f t="shared" si="9"/>
        <v>38078</v>
      </c>
      <c r="H15" s="124">
        <f t="shared" si="9"/>
        <v>38078</v>
      </c>
      <c r="I15" s="125">
        <f t="shared" si="9"/>
        <v>35288</v>
      </c>
      <c r="J15" s="115">
        <f t="shared" si="9"/>
        <v>38078</v>
      </c>
      <c r="K15" s="116">
        <f t="shared" si="9"/>
        <v>38078</v>
      </c>
      <c r="L15" s="117">
        <f t="shared" si="9"/>
        <v>42144</v>
      </c>
      <c r="M15" s="118">
        <f t="shared" si="9"/>
        <v>30912</v>
      </c>
      <c r="N15" s="115">
        <f t="shared" si="9"/>
        <v>25920</v>
      </c>
      <c r="O15" s="119">
        <f t="shared" si="9"/>
        <v>24672</v>
      </c>
      <c r="P15" s="116">
        <f t="shared" si="9"/>
        <v>23424</v>
      </c>
      <c r="Q15" s="115">
        <f>SUM(Q6:Q14)</f>
        <v>19680</v>
      </c>
      <c r="R15" s="119">
        <f>SUM(R6:R14)</f>
        <v>20928</v>
      </c>
      <c r="S15" s="116">
        <f>SUM(S6:S14)</f>
        <v>20928</v>
      </c>
      <c r="T15" s="115">
        <f t="shared" si="9"/>
        <v>27815</v>
      </c>
      <c r="U15" s="119">
        <f t="shared" si="9"/>
        <v>27815</v>
      </c>
      <c r="V15" s="119">
        <f t="shared" si="9"/>
        <v>27815</v>
      </c>
      <c r="W15" s="119">
        <f t="shared" si="9"/>
        <v>34928</v>
      </c>
      <c r="X15" s="116">
        <f t="shared" si="9"/>
        <v>34928</v>
      </c>
      <c r="Y15" s="115">
        <f t="shared" si="9"/>
        <v>34928</v>
      </c>
      <c r="Z15" s="116">
        <f t="shared" si="9"/>
        <v>34928</v>
      </c>
      <c r="AA15" s="115">
        <f>SUM(AA6:AA14)</f>
        <v>25970</v>
      </c>
      <c r="AB15" s="119">
        <f>SUM(AB6:AB14)</f>
        <v>25970</v>
      </c>
      <c r="AC15" s="116">
        <f>SUM(AC6:AC14)</f>
        <v>24762</v>
      </c>
      <c r="AD15" s="115">
        <f t="shared" si="9"/>
        <v>21138</v>
      </c>
      <c r="AE15" s="119">
        <f t="shared" si="9"/>
        <v>21138</v>
      </c>
      <c r="AF15" s="116">
        <f t="shared" si="9"/>
        <v>18722</v>
      </c>
      <c r="AG15" s="115">
        <f t="shared" si="9"/>
        <v>35595</v>
      </c>
      <c r="AH15" s="116">
        <f t="shared" si="9"/>
        <v>35595</v>
      </c>
      <c r="AI15" s="115">
        <f>SUM(AI6:AI14)</f>
        <v>21836</v>
      </c>
      <c r="AJ15" s="119">
        <f>SUM(AJ6:AJ14)</f>
        <v>25520</v>
      </c>
      <c r="AK15" s="116">
        <f>SUM(AK6:AK14)</f>
        <v>15696</v>
      </c>
      <c r="AL15" s="115">
        <f t="shared" si="9"/>
        <v>15696</v>
      </c>
      <c r="AM15" s="119">
        <f t="shared" si="9"/>
        <v>21836</v>
      </c>
      <c r="AN15" s="116">
        <f t="shared" si="9"/>
        <v>25520</v>
      </c>
      <c r="AO15" s="115">
        <f>SUM(AO6:AO14)</f>
        <v>26965</v>
      </c>
      <c r="AP15" s="116">
        <f>SUM(AP6:AP14)</f>
        <v>26965</v>
      </c>
      <c r="AQ15" s="115">
        <f t="shared" si="9"/>
        <v>34078</v>
      </c>
      <c r="AR15" s="120">
        <f>SUM(AR6:AR14)</f>
        <v>34078</v>
      </c>
      <c r="AS15" s="121">
        <f>SUM(AS6:AS14)</f>
        <v>26965</v>
      </c>
      <c r="AT15" s="122">
        <f>SUM(AT6:AT14)</f>
        <v>26965</v>
      </c>
      <c r="AU15" s="121">
        <f>SUM(AU5:AU14)</f>
        <v>34078</v>
      </c>
      <c r="AV15" s="122">
        <f>SUM(AV5:AV14)</f>
        <v>34078</v>
      </c>
      <c r="AW15" s="121">
        <f>SUM(AW6:AW14)</f>
        <v>26855</v>
      </c>
      <c r="AX15" s="122">
        <f>SUM(AX6:AX14)</f>
        <v>26855</v>
      </c>
      <c r="AY15" s="121">
        <f>SUM(AY6:AY14)</f>
        <v>33471</v>
      </c>
      <c r="AZ15" s="122">
        <f>SUM(AZ6:AZ14)</f>
        <v>33471</v>
      </c>
    </row>
    <row r="16" spans="1:52" s="103" customFormat="1" ht="34.5" customHeight="1" thickBot="1">
      <c r="A16" s="158" t="s">
        <v>39</v>
      </c>
      <c r="B16" s="159"/>
      <c r="C16" s="159"/>
      <c r="D16" s="126">
        <f>SUM(D6:D11)</f>
        <v>38109</v>
      </c>
      <c r="E16" s="127">
        <f aca="true" t="shared" si="10" ref="E16:AQ16">SUM(E6:E11)</f>
        <v>38109</v>
      </c>
      <c r="F16" s="127">
        <f t="shared" si="10"/>
        <v>29309</v>
      </c>
      <c r="G16" s="127">
        <f t="shared" si="10"/>
        <v>38078</v>
      </c>
      <c r="H16" s="127">
        <f t="shared" si="10"/>
        <v>38078</v>
      </c>
      <c r="I16" s="128">
        <f t="shared" si="10"/>
        <v>35288</v>
      </c>
      <c r="J16" s="107">
        <f t="shared" si="10"/>
        <v>38078</v>
      </c>
      <c r="K16" s="108">
        <f t="shared" si="10"/>
        <v>38078</v>
      </c>
      <c r="L16" s="109">
        <f t="shared" si="10"/>
        <v>42144</v>
      </c>
      <c r="M16" s="110">
        <f t="shared" si="10"/>
        <v>30912</v>
      </c>
      <c r="N16" s="107">
        <f t="shared" si="10"/>
        <v>25920</v>
      </c>
      <c r="O16" s="111">
        <f t="shared" si="10"/>
        <v>24672</v>
      </c>
      <c r="P16" s="108">
        <f t="shared" si="10"/>
        <v>23424</v>
      </c>
      <c r="Q16" s="107">
        <f>SUM(Q6:Q11)</f>
        <v>19680</v>
      </c>
      <c r="R16" s="111">
        <f>SUM(R6:R11)</f>
        <v>20928</v>
      </c>
      <c r="S16" s="108">
        <f>SUM(S6:S11)</f>
        <v>20928</v>
      </c>
      <c r="T16" s="107">
        <f t="shared" si="10"/>
        <v>27815</v>
      </c>
      <c r="U16" s="111">
        <f t="shared" si="10"/>
        <v>27815</v>
      </c>
      <c r="V16" s="111">
        <f t="shared" si="10"/>
        <v>27815</v>
      </c>
      <c r="W16" s="111">
        <f>SUM(W6:W11)</f>
        <v>34928</v>
      </c>
      <c r="X16" s="108">
        <f>SUM(X6:X11)</f>
        <v>34928</v>
      </c>
      <c r="Y16" s="107">
        <f>SUM(Y6:Y11)</f>
        <v>34928</v>
      </c>
      <c r="Z16" s="108">
        <f t="shared" si="10"/>
        <v>34928</v>
      </c>
      <c r="AA16" s="107">
        <f>SUM(AA6:AA11)</f>
        <v>25970</v>
      </c>
      <c r="AB16" s="111">
        <f>SUM(AB6:AB11)</f>
        <v>25970</v>
      </c>
      <c r="AC16" s="108">
        <f>SUM(AC6:AC11)</f>
        <v>24762</v>
      </c>
      <c r="AD16" s="107">
        <f t="shared" si="10"/>
        <v>21138</v>
      </c>
      <c r="AE16" s="111">
        <f>SUM(AE6:AE11)</f>
        <v>21138</v>
      </c>
      <c r="AF16" s="108">
        <f t="shared" si="10"/>
        <v>18722</v>
      </c>
      <c r="AG16" s="107">
        <f t="shared" si="10"/>
        <v>35595</v>
      </c>
      <c r="AH16" s="108">
        <f t="shared" si="10"/>
        <v>35595</v>
      </c>
      <c r="AI16" s="107">
        <f>SUM(AI6:AI11)</f>
        <v>21836</v>
      </c>
      <c r="AJ16" s="111">
        <f>SUM(AJ6:AJ11)</f>
        <v>25520</v>
      </c>
      <c r="AK16" s="108">
        <f>SUM(AK6:AK11)</f>
        <v>15696</v>
      </c>
      <c r="AL16" s="107">
        <f t="shared" si="10"/>
        <v>15696</v>
      </c>
      <c r="AM16" s="111">
        <f t="shared" si="10"/>
        <v>21836</v>
      </c>
      <c r="AN16" s="108">
        <f t="shared" si="10"/>
        <v>25520</v>
      </c>
      <c r="AO16" s="107">
        <f>SUM(AO6:AO10)</f>
        <v>26965</v>
      </c>
      <c r="AP16" s="108">
        <f>SUM(AP6:AP10)</f>
        <v>26965</v>
      </c>
      <c r="AQ16" s="107">
        <f t="shared" si="10"/>
        <v>34078</v>
      </c>
      <c r="AR16" s="112">
        <f aca="true" t="shared" si="11" ref="AR16:AZ16">SUM(AR6:AR10)</f>
        <v>34078</v>
      </c>
      <c r="AS16" s="113">
        <f t="shared" si="11"/>
        <v>26965</v>
      </c>
      <c r="AT16" s="114">
        <f t="shared" si="11"/>
        <v>26965</v>
      </c>
      <c r="AU16" s="113">
        <f t="shared" si="11"/>
        <v>34078</v>
      </c>
      <c r="AV16" s="114">
        <f t="shared" si="11"/>
        <v>34078</v>
      </c>
      <c r="AW16" s="113">
        <f t="shared" si="11"/>
        <v>26855</v>
      </c>
      <c r="AX16" s="114">
        <f t="shared" si="11"/>
        <v>26855</v>
      </c>
      <c r="AY16" s="113">
        <f t="shared" si="11"/>
        <v>33471</v>
      </c>
      <c r="AZ16" s="114">
        <f t="shared" si="11"/>
        <v>33471</v>
      </c>
    </row>
    <row r="17" spans="37:51" ht="16.5">
      <c r="AK17" s="105"/>
      <c r="AN17" s="105"/>
      <c r="AO17" s="105"/>
      <c r="AS17" s="105"/>
      <c r="AU17" s="105"/>
      <c r="AW17" s="105"/>
      <c r="AY17" s="105"/>
    </row>
  </sheetData>
  <mergeCells count="56">
    <mergeCell ref="AG1:AN1"/>
    <mergeCell ref="AG3:AG4"/>
    <mergeCell ref="AH3:AH4"/>
    <mergeCell ref="I3:I4"/>
    <mergeCell ref="J3:J4"/>
    <mergeCell ref="K3:K4"/>
    <mergeCell ref="L3:M3"/>
    <mergeCell ref="T3:T4"/>
    <mergeCell ref="U3:U4"/>
    <mergeCell ref="V3:V4"/>
    <mergeCell ref="AO3:AO4"/>
    <mergeCell ref="Z3:Z4"/>
    <mergeCell ref="AL3:AN3"/>
    <mergeCell ref="A6:A12"/>
    <mergeCell ref="W3:W4"/>
    <mergeCell ref="X3:X4"/>
    <mergeCell ref="Y3:Y4"/>
    <mergeCell ref="AI3:AK3"/>
    <mergeCell ref="A13:A14"/>
    <mergeCell ref="A15:C15"/>
    <mergeCell ref="Q3:S3"/>
    <mergeCell ref="N3:P3"/>
    <mergeCell ref="D3:D4"/>
    <mergeCell ref="E3:E4"/>
    <mergeCell ref="F3:F4"/>
    <mergeCell ref="G3:G4"/>
    <mergeCell ref="H3:H4"/>
    <mergeCell ref="A16:C16"/>
    <mergeCell ref="AI2:AN2"/>
    <mergeCell ref="J2:K2"/>
    <mergeCell ref="AO1:AR1"/>
    <mergeCell ref="AQ2:AR2"/>
    <mergeCell ref="T1:AF1"/>
    <mergeCell ref="AG2:AH2"/>
    <mergeCell ref="L2:S2"/>
    <mergeCell ref="T2:X2"/>
    <mergeCell ref="Y2:Z2"/>
    <mergeCell ref="AA2:AF2"/>
    <mergeCell ref="AS1:AV1"/>
    <mergeCell ref="AS2:AT2"/>
    <mergeCell ref="AU2:AV2"/>
    <mergeCell ref="AW1:AX1"/>
    <mergeCell ref="AW2:AX2"/>
    <mergeCell ref="AP3:AP4"/>
    <mergeCell ref="AX3:AX4"/>
    <mergeCell ref="AT3:AT4"/>
    <mergeCell ref="AV3:AV4"/>
    <mergeCell ref="AU3:AU4"/>
    <mergeCell ref="AR3:AR4"/>
    <mergeCell ref="AW3:AW4"/>
    <mergeCell ref="AS3:AS4"/>
    <mergeCell ref="AQ3:AQ4"/>
    <mergeCell ref="AZ3:AZ4"/>
    <mergeCell ref="AY1:AZ1"/>
    <mergeCell ref="AY2:AZ2"/>
    <mergeCell ref="AY3:AY4"/>
  </mergeCells>
  <printOptions horizontalCentered="1"/>
  <pageMargins left="0" right="0" top="0.5905511811023623" bottom="0" header="0.1968503937007874" footer="0"/>
  <pageSetup horizontalDpi="600" verticalDpi="600" orientation="landscape" paperSize="9" scale="80" r:id="rId1"/>
  <headerFooter alignWithMargins="0">
    <oddHeader>&amp;C&amp;"標楷體,標準"&amp;18九十一學年度第一學期學雜費一覽表</oddHeader>
    <oddFooter>&amp;C&amp;"Times New Roman,標準"&amp;P/&amp;N</oddFooter>
  </headerFooter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私立康寧專科學校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Jcliu</cp:lastModifiedBy>
  <cp:lastPrinted>2002-06-26T08:51:54Z</cp:lastPrinted>
  <dcterms:created xsi:type="dcterms:W3CDTF">2001-12-10T01:03:02Z</dcterms:created>
  <dcterms:modified xsi:type="dcterms:W3CDTF">2002-08-06T02:00:31Z</dcterms:modified>
  <cp:category/>
  <cp:version/>
  <cp:contentType/>
  <cp:contentStatus/>
</cp:coreProperties>
</file>